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<sst xmlns="http://schemas.openxmlformats.org/spreadsheetml/2006/main" count="265" uniqueCount="255">
  <si>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</si>
  <si>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</si>
  <si>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</si>
  <si>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</si>
  <si>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</si>
  <si>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</si>
  <si>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</si>
  <si>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</si>
  <si>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</si>
  <si>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</si>
  <si>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</si>
  <si>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</si>
  <si>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</si>
  <si>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</si>
  <si>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</si>
  <si>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</si>
  <si>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</si>
  <si>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</si>
  <si>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</si>
  <si>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</si>
  <si>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</si>
  <si>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</si>
  <si>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</si>
  <si>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</si>
  <si>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</si>
  <si>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</si>
  <si>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</si>
  <si>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</si>
  <si>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</si>
  <si>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</si>
  <si>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</si>
  <si>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</si>
  <si>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</si>
  <si>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</si>
  <si>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</si>
  <si>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</si>
  <si>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</si>
  <si>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</si>
  <si>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</si>
  <si>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</si>
  <si>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</si>
  <si>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</si>
  <si>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</si>
  <si>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</si>
  <si>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</si>
  <si>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</si>
  <si>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</si>
  <si>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</si>
  <si>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</si>
  <si>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</si>
  <si>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</si>
  <si>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</si>
  <si>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</si>
  <si>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</si>
  <si>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</si>
  <si>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</si>
  <si>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</si>
  <si>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</si>
  <si>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</si>
  <si>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</si>
  <si>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</si>
  <si>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</si>
  <si>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</si>
  <si>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</si>
  <si>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</si>
  <si>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</si>
  <si>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</si>
  <si>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</si>
  <si>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</si>
  <si>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</si>
  <si>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</si>
  <si>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</si>
  <si>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</si>
  <si>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</si>
  <si>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</si>
  <si>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</si>
  <si>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</si>
  <si>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</si>
  <si>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</si>
  <si>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</si>
  <si>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</si>
  <si>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</si>
  <si>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</si>
  <si>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</si>
  <si>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</si>
  <si>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</si>
  <si>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</si>
  <si>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</si>
  <si>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</si>
  <si>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</si>
  <si>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</si>
  <si>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</si>
  <si>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</si>
  <si>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</si>
  <si>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</si>
  <si>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</si>
  <si>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</si>
  <si>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</si>
  <si>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</si>
  <si>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</si>
  <si>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</si>
  <si>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</si>
  <si>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</si>
  <si>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</si>
  <si>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</si>
  <si>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</si>
  <si>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</si>
  <si>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</si>
  <si>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</si>
  <si>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</si>
  <si>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</si>
  <si>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</si>
  <si>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</si>
  <si>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</si>
  <si>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</si>
  <si>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</si>
  <si>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</si>
  <si>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</si>
  <si>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</si>
  <si>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</si>
  <si>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</si>
  <si>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</si>
  <si>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</si>
  <si>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</si>
  <si>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</si>
  <si>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</si>
  <si>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</si>
  <si>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</si>
  <si>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</si>
  <si>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</si>
  <si>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</si>
  <si>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</si>
  <si>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</si>
  <si>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</si>
  <si>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</si>
  <si>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</si>
  <si>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</si>
  <si>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</si>
  <si>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</si>
  <si>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</si>
  <si>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</si>
  <si>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</si>
  <si>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</si>
  <si>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</si>
  <si>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</si>
  <si>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</si>
  <si>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</si>
  <si>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</si>
  <si>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</si>
  <si>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</si>
  <si>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</si>
  <si>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</si>
  <si>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</si>
  <si>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</si>
  <si>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</si>
  <si>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</si>
  <si>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</si>
  <si>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</si>
  <si>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</si>
  <si>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000  2  02  01001  13  0000  151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</si>
  <si>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</si>
  <si>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</si>
  <si>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</si>
  <si>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</si>
  <si>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</si>
  <si>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</si>
  <si>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</si>
  <si>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</si>
  <si>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</si>
  <si>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</si>
  <si>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</si>
  <si>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</si>
  <si>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</si>
  <si>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</si>
  <si>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</si>
  <si>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</si>
  <si>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</si>
  <si>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</si>
  <si>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</si>
  <si>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</si>
  <si>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</si>
  <si>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</si>
  <si>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</si>
  <si>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</si>
  <si>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</si>
  <si>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</si>
  <si>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</si>
  <si>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</si>
  <si>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</si>
  <si>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</si>
  <si>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</si>
  <si>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</si>
  <si>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</si>
  <si>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</si>
  <si>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</si>
  <si>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</si>
  <si>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</si>
  <si>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</si>
  <si>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</si>
  <si>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</si>
  <si>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</si>
  <si>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</si>
  <si>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</si>
  <si>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</si>
  <si>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</si>
  <si>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</si>
  <si>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</si>
  <si>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</si>
  <si>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</si>
  <si>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</si>
  <si>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</si>
  <si>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</si>
  <si>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</si>
  <si>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</si>
  <si>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</si>
  <si>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</si>
  <si>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</si>
  <si>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</si>
  <si>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</si>
  <si>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</si>
  <si>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</si>
  <si>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</si>
  <si>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</si>
  <si>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</si>
  <si>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</si>
  <si>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</si>
  <si>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</si>
  <si>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</si>
  <si>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</si>
  <si>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</si>
  <si>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</si>
  <si>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</si>
  <si>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</si>
  <si>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</si>
  <si>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</si>
  <si>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</si>
  <si>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</si>
  <si>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И.о.главы сельского поселения                                                                                                   Л.И.Скворцова            </t>
  </si>
  <si>
    <t>Главный бухгалтер                                                                                                                    М.Н.Белолипецкая</t>
  </si>
  <si>
    <t>000  2  02  40014  10  0000  151</t>
  </si>
  <si>
    <t>000  2  02  35118  10  0000  151</t>
  </si>
  <si>
    <t>000  2  02  15002  10  0000  151</t>
  </si>
  <si>
    <t>000  2  02  15002  00  0000  151</t>
  </si>
  <si>
    <t>000  2  02  40014  00  0000  151</t>
  </si>
  <si>
    <t>000  2  02  40000  00  0000  151</t>
  </si>
  <si>
    <t>000  2  02  35118  00  0000  151</t>
  </si>
  <si>
    <t>000  2  02  30000  00  0000  151</t>
  </si>
  <si>
    <t>000  2  02  15001  10  0000  151</t>
  </si>
  <si>
    <t>000  2  02  15001  00  0000  151</t>
  </si>
  <si>
    <t>Прочие субсидии бюджетам сельских поселений</t>
  </si>
  <si>
    <t>000  2  02  29999  10  0000  151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</si>
  <si>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 дворовых территорий многоквартирных домов, подъездов  к дворовым территориям  многоквартирных домов населенных пунктов</t>
  </si>
  <si>
    <t>000  2  02  20216  10  0000  151</t>
  </si>
  <si>
    <t>000  2  02  20000  00  0000  000</t>
  </si>
  <si>
    <t>на          01       июля       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</si>
</sst>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9" fontId="2" fillId="34" borderId="24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">
      <selection activeCell="K102" sqref="K102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2.5" style="3" customWidth="1"/>
    <col min="5" max="5" width="15.3320312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4"/>
    </row>
    <row r="2" spans="1:9" s="5" customFormat="1" ht="11.25" customHeight="1">
      <c r="A2" s="58" t="s">
        <v>1</v>
      </c>
      <c r="B2" s="58"/>
      <c r="C2" s="58"/>
      <c r="D2" s="58"/>
      <c r="E2" s="58"/>
      <c r="F2" s="58"/>
      <c r="G2" s="58"/>
      <c r="H2" s="58"/>
      <c r="I2" s="6"/>
    </row>
    <row r="3" spans="1:8" s="5" customFormat="1" ht="12" customHeight="1">
      <c r="A3" s="59" t="s">
        <v>2</v>
      </c>
      <c r="B3" s="59"/>
      <c r="C3" s="59"/>
      <c r="D3" s="59"/>
      <c r="E3" s="59"/>
      <c r="F3" s="59"/>
      <c r="G3" s="59"/>
      <c r="H3" s="59"/>
    </row>
    <row r="4" spans="1:8" s="5" customFormat="1" ht="12" customHeight="1">
      <c r="A4" s="59" t="s">
        <v>254</v>
      </c>
      <c r="B4" s="59"/>
      <c r="C4" s="59"/>
      <c r="D4" s="59"/>
      <c r="E4" s="59"/>
      <c r="F4" s="59"/>
      <c r="G4" s="59"/>
      <c r="H4" s="59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3</v>
      </c>
    </row>
    <row r="6" spans="1:8" s="10" customFormat="1" ht="60" customHeight="1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2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</row>
    <row r="8" spans="1:8" ht="12">
      <c r="A8" s="15" t="s">
        <v>20</v>
      </c>
      <c r="B8" s="16" t="s">
        <v>21</v>
      </c>
      <c r="C8" s="17">
        <f aca="true" t="shared" si="0" ref="C8:C122">E8-D8</f>
        <v>472300</v>
      </c>
      <c r="D8" s="18">
        <f>D9+D73</f>
        <v>2858732.3499999996</v>
      </c>
      <c r="E8" s="18">
        <f>E9+E73</f>
        <v>3331032.3499999996</v>
      </c>
      <c r="F8" s="17">
        <f aca="true" t="shared" si="1" ref="F8:F100">H8-G8</f>
        <v>124956.60999999999</v>
      </c>
      <c r="G8" s="18">
        <f>G9+G73</f>
        <v>739065.54</v>
      </c>
      <c r="H8" s="18">
        <f>H9+H73</f>
        <v>864022.15</v>
      </c>
    </row>
    <row r="9" spans="1:10" ht="12">
      <c r="A9" s="19" t="s">
        <v>22</v>
      </c>
      <c r="B9" s="20" t="s">
        <v>23</v>
      </c>
      <c r="C9" s="21">
        <f t="shared" si="0"/>
        <v>404000</v>
      </c>
      <c r="D9" s="21"/>
      <c r="E9" s="21">
        <f>E10+E16+E22+E26+E37+E40+E50+E55+E62+E66</f>
        <v>404000</v>
      </c>
      <c r="F9" s="21">
        <f t="shared" si="1"/>
        <v>90806.61000000002</v>
      </c>
      <c r="G9" s="21"/>
      <c r="H9" s="57">
        <f>H10+H16+H22+H26+H37+H40+H50+H55+H62+H66</f>
        <v>90806.61000000002</v>
      </c>
      <c r="J9" s="22">
        <f aca="true" t="shared" si="2" ref="J9:J66">H9/E9*100</f>
        <v>22.47688366336634</v>
      </c>
    </row>
    <row r="10" spans="1:10" ht="12">
      <c r="A10" s="19" t="s">
        <v>24</v>
      </c>
      <c r="B10" s="20" t="s">
        <v>25</v>
      </c>
      <c r="C10" s="21">
        <f t="shared" si="0"/>
        <v>11000</v>
      </c>
      <c r="D10" s="21"/>
      <c r="E10" s="21">
        <f>E11</f>
        <v>11000</v>
      </c>
      <c r="F10" s="21">
        <f t="shared" si="1"/>
        <v>4739.21</v>
      </c>
      <c r="G10" s="21"/>
      <c r="H10" s="23">
        <f>H11</f>
        <v>4739.21</v>
      </c>
      <c r="J10" s="22">
        <f t="shared" si="2"/>
        <v>43.08372727272727</v>
      </c>
    </row>
    <row r="11" spans="1:10" ht="12">
      <c r="A11" s="24" t="s">
        <v>26</v>
      </c>
      <c r="B11" s="25" t="s">
        <v>27</v>
      </c>
      <c r="C11" s="26">
        <f t="shared" si="0"/>
        <v>11000</v>
      </c>
      <c r="D11" s="26"/>
      <c r="E11" s="26">
        <f>SUM(E12:E15)</f>
        <v>11000</v>
      </c>
      <c r="F11" s="26">
        <f t="shared" si="1"/>
        <v>4739.21</v>
      </c>
      <c r="G11" s="26"/>
      <c r="H11" s="26">
        <f>SUM(H12:H15)</f>
        <v>4739.21</v>
      </c>
      <c r="J11" s="22">
        <f t="shared" si="2"/>
        <v>43.08372727272727</v>
      </c>
    </row>
    <row r="12" spans="1:10" ht="67.5">
      <c r="A12" s="27" t="s">
        <v>28</v>
      </c>
      <c r="B12" s="28" t="s">
        <v>29</v>
      </c>
      <c r="C12" s="29">
        <f t="shared" si="0"/>
        <v>11000</v>
      </c>
      <c r="D12" s="29"/>
      <c r="E12" s="30">
        <v>11000</v>
      </c>
      <c r="F12" s="29">
        <f t="shared" si="1"/>
        <v>4727.99</v>
      </c>
      <c r="G12" s="29"/>
      <c r="H12" s="30">
        <v>4727.99</v>
      </c>
      <c r="J12" s="31">
        <f t="shared" si="2"/>
        <v>42.98172727272727</v>
      </c>
    </row>
    <row r="13" spans="1:10" ht="101.25" hidden="1">
      <c r="A13" s="27" t="s">
        <v>30</v>
      </c>
      <c r="B13" s="28" t="s">
        <v>31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>
      <c r="A14" s="27" t="s">
        <v>32</v>
      </c>
      <c r="B14" s="28" t="s">
        <v>33</v>
      </c>
      <c r="C14" s="29">
        <f t="shared" si="0"/>
        <v>0</v>
      </c>
      <c r="D14" s="29"/>
      <c r="E14" s="30"/>
      <c r="F14" s="29">
        <f t="shared" si="1"/>
        <v>11.22</v>
      </c>
      <c r="G14" s="29"/>
      <c r="H14" s="30">
        <v>11.22</v>
      </c>
      <c r="J14" s="22" t="e">
        <f t="shared" si="2"/>
        <v>#DIV/0!</v>
      </c>
    </row>
    <row r="15" spans="1:10" ht="78.75" hidden="1">
      <c r="A15" s="32" t="s">
        <v>34</v>
      </c>
      <c r="B15" s="33" t="s">
        <v>35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 hidden="1">
      <c r="A16" s="19" t="s">
        <v>36</v>
      </c>
      <c r="B16" s="20" t="s">
        <v>37</v>
      </c>
      <c r="C16" s="21">
        <f t="shared" si="0"/>
        <v>0</v>
      </c>
      <c r="D16" s="21"/>
      <c r="E16" s="21">
        <f>E17</f>
        <v>0</v>
      </c>
      <c r="F16" s="21">
        <f t="shared" si="1"/>
        <v>0</v>
      </c>
      <c r="G16" s="21"/>
      <c r="H16" s="35">
        <f>H17</f>
        <v>0</v>
      </c>
      <c r="J16" s="22" t="e">
        <f t="shared" si="2"/>
        <v>#DIV/0!</v>
      </c>
    </row>
    <row r="17" spans="1:10" ht="27.75" customHeight="1" hidden="1">
      <c r="A17" s="24" t="s">
        <v>38</v>
      </c>
      <c r="B17" s="25" t="s">
        <v>39</v>
      </c>
      <c r="C17" s="26">
        <f t="shared" si="0"/>
        <v>0</v>
      </c>
      <c r="D17" s="26"/>
      <c r="E17" s="36">
        <f>SUM(E18:E21)</f>
        <v>0</v>
      </c>
      <c r="F17" s="26">
        <f t="shared" si="1"/>
        <v>0</v>
      </c>
      <c r="G17" s="26"/>
      <c r="H17" s="36">
        <f>SUM(H18:H21)</f>
        <v>0</v>
      </c>
      <c r="J17" s="22" t="e">
        <f t="shared" si="2"/>
        <v>#DIV/0!</v>
      </c>
    </row>
    <row r="18" spans="1:10" ht="67.5" hidden="1">
      <c r="A18" s="27" t="s">
        <v>40</v>
      </c>
      <c r="B18" s="28" t="s">
        <v>41</v>
      </c>
      <c r="C18" s="29">
        <f t="shared" si="0"/>
        <v>0</v>
      </c>
      <c r="D18" s="29"/>
      <c r="E18" s="30"/>
      <c r="F18" s="29">
        <f t="shared" si="1"/>
        <v>0</v>
      </c>
      <c r="G18" s="29"/>
      <c r="H18" s="37"/>
      <c r="J18" s="31" t="e">
        <f t="shared" si="2"/>
        <v>#DIV/0!</v>
      </c>
    </row>
    <row r="19" spans="1:10" ht="78.75" hidden="1">
      <c r="A19" s="27" t="s">
        <v>42</v>
      </c>
      <c r="B19" s="28" t="s">
        <v>43</v>
      </c>
      <c r="C19" s="29">
        <f t="shared" si="0"/>
        <v>0</v>
      </c>
      <c r="D19" s="29"/>
      <c r="E19" s="30"/>
      <c r="F19" s="29">
        <f t="shared" si="1"/>
        <v>0</v>
      </c>
      <c r="G19" s="29"/>
      <c r="H19" s="30"/>
      <c r="J19" s="31" t="e">
        <f t="shared" si="2"/>
        <v>#DIV/0!</v>
      </c>
    </row>
    <row r="20" spans="1:10" ht="67.5" hidden="1">
      <c r="A20" s="27" t="s">
        <v>44</v>
      </c>
      <c r="B20" s="28" t="s">
        <v>45</v>
      </c>
      <c r="C20" s="29">
        <f t="shared" si="0"/>
        <v>0</v>
      </c>
      <c r="D20" s="29"/>
      <c r="E20" s="30"/>
      <c r="F20" s="29">
        <f t="shared" si="1"/>
        <v>0</v>
      </c>
      <c r="G20" s="29"/>
      <c r="H20" s="30"/>
      <c r="J20" s="31" t="e">
        <f t="shared" si="2"/>
        <v>#DIV/0!</v>
      </c>
    </row>
    <row r="21" spans="1:10" ht="67.5" hidden="1">
      <c r="A21" s="32" t="s">
        <v>46</v>
      </c>
      <c r="B21" s="33" t="s">
        <v>47</v>
      </c>
      <c r="C21" s="17">
        <f t="shared" si="0"/>
        <v>0</v>
      </c>
      <c r="D21" s="17"/>
      <c r="E21" s="34">
        <v>0</v>
      </c>
      <c r="F21" s="17">
        <f t="shared" si="1"/>
        <v>0</v>
      </c>
      <c r="G21" s="17"/>
      <c r="H21" s="34"/>
      <c r="J21" s="22" t="e">
        <f t="shared" si="2"/>
        <v>#DIV/0!</v>
      </c>
    </row>
    <row r="22" spans="1:10" ht="12">
      <c r="A22" s="19" t="s">
        <v>48</v>
      </c>
      <c r="B22" s="20" t="s">
        <v>49</v>
      </c>
      <c r="C22" s="21">
        <f t="shared" si="0"/>
        <v>32000</v>
      </c>
      <c r="D22" s="21"/>
      <c r="E22" s="21">
        <f>E23</f>
        <v>32000</v>
      </c>
      <c r="F22" s="21">
        <f t="shared" si="1"/>
        <v>72231.3</v>
      </c>
      <c r="G22" s="21"/>
      <c r="H22" s="23">
        <f>H23</f>
        <v>72231.3</v>
      </c>
      <c r="J22" s="22">
        <f t="shared" si="2"/>
        <v>225.7228125</v>
      </c>
    </row>
    <row r="23" spans="1:10" ht="12">
      <c r="A23" s="24" t="s">
        <v>50</v>
      </c>
      <c r="B23" s="25" t="s">
        <v>51</v>
      </c>
      <c r="C23" s="26">
        <f t="shared" si="0"/>
        <v>32000</v>
      </c>
      <c r="D23" s="26"/>
      <c r="E23" s="26">
        <f>SUM(E24:E25)</f>
        <v>32000</v>
      </c>
      <c r="F23" s="26">
        <f t="shared" si="1"/>
        <v>72231.3</v>
      </c>
      <c r="G23" s="26"/>
      <c r="H23" s="26">
        <f>SUM(H24:H25)</f>
        <v>72231.3</v>
      </c>
      <c r="J23" s="22">
        <f t="shared" si="2"/>
        <v>225.7228125</v>
      </c>
    </row>
    <row r="24" spans="1:10" ht="12">
      <c r="A24" s="27" t="s">
        <v>50</v>
      </c>
      <c r="B24" s="28" t="s">
        <v>52</v>
      </c>
      <c r="C24" s="29">
        <f t="shared" si="0"/>
        <v>32000</v>
      </c>
      <c r="D24" s="29"/>
      <c r="E24" s="30">
        <v>32000</v>
      </c>
      <c r="F24" s="29">
        <f t="shared" si="1"/>
        <v>72231.3</v>
      </c>
      <c r="G24" s="29"/>
      <c r="H24" s="30">
        <v>72231.3</v>
      </c>
      <c r="J24" s="22">
        <f t="shared" si="2"/>
        <v>225.7228125</v>
      </c>
    </row>
    <row r="25" spans="1:10" ht="22.5" hidden="1">
      <c r="A25" s="32" t="s">
        <v>53</v>
      </c>
      <c r="B25" s="33" t="s">
        <v>54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55</v>
      </c>
      <c r="B26" s="20" t="s">
        <v>56</v>
      </c>
      <c r="C26" s="21">
        <f t="shared" si="0"/>
        <v>358000</v>
      </c>
      <c r="D26" s="21"/>
      <c r="E26" s="21">
        <f>E27+E30</f>
        <v>358000</v>
      </c>
      <c r="F26" s="21">
        <f t="shared" si="1"/>
        <v>3148.1000000000004</v>
      </c>
      <c r="G26" s="21"/>
      <c r="H26" s="23">
        <f>H27+H30</f>
        <v>3148.1000000000004</v>
      </c>
      <c r="J26" s="22">
        <f t="shared" si="2"/>
        <v>0.8793575418994415</v>
      </c>
    </row>
    <row r="27" spans="1:10" ht="12">
      <c r="A27" s="24" t="s">
        <v>57</v>
      </c>
      <c r="B27" s="25" t="s">
        <v>58</v>
      </c>
      <c r="C27" s="26">
        <f t="shared" si="0"/>
        <v>2000</v>
      </c>
      <c r="D27" s="26"/>
      <c r="E27" s="26">
        <f>SUM(E28:E29)</f>
        <v>2000</v>
      </c>
      <c r="F27" s="26">
        <f t="shared" si="1"/>
        <v>371.32</v>
      </c>
      <c r="G27" s="26"/>
      <c r="H27" s="26">
        <f>SUM(H28:H29)</f>
        <v>371.32</v>
      </c>
      <c r="J27" s="22">
        <f t="shared" si="2"/>
        <v>18.566</v>
      </c>
    </row>
    <row r="28" spans="1:10" ht="39" customHeight="1">
      <c r="A28" s="27" t="s">
        <v>59</v>
      </c>
      <c r="B28" s="28" t="s">
        <v>60</v>
      </c>
      <c r="C28" s="29">
        <f t="shared" si="0"/>
        <v>2000</v>
      </c>
      <c r="D28" s="29"/>
      <c r="E28" s="30">
        <v>2000</v>
      </c>
      <c r="F28" s="29">
        <f t="shared" si="1"/>
        <v>371.32</v>
      </c>
      <c r="G28" s="29"/>
      <c r="H28" s="30">
        <v>371.32</v>
      </c>
      <c r="I28" s="38" t="s">
        <v>61</v>
      </c>
      <c r="J28" s="22">
        <f t="shared" si="2"/>
        <v>18.566</v>
      </c>
    </row>
    <row r="29" spans="1:10" ht="36" customHeight="1" hidden="1">
      <c r="A29" s="27" t="s">
        <v>62</v>
      </c>
      <c r="B29" s="28" t="s">
        <v>63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64</v>
      </c>
      <c r="J29" s="22" t="e">
        <f t="shared" si="2"/>
        <v>#DIV/0!</v>
      </c>
    </row>
    <row r="30" spans="1:10" ht="12">
      <c r="A30" s="27" t="s">
        <v>65</v>
      </c>
      <c r="B30" s="28" t="s">
        <v>66</v>
      </c>
      <c r="C30" s="29">
        <f t="shared" si="0"/>
        <v>356000</v>
      </c>
      <c r="D30" s="29"/>
      <c r="E30" s="29">
        <f>E31+E34</f>
        <v>356000</v>
      </c>
      <c r="F30" s="29">
        <f t="shared" si="1"/>
        <v>2776.78</v>
      </c>
      <c r="G30" s="29"/>
      <c r="H30" s="29">
        <f>H31+H34</f>
        <v>2776.78</v>
      </c>
      <c r="J30" s="22">
        <f t="shared" si="2"/>
        <v>0.779994382022472</v>
      </c>
    </row>
    <row r="31" spans="1:10" ht="12">
      <c r="A31" s="27" t="s">
        <v>67</v>
      </c>
      <c r="B31" s="28" t="s">
        <v>68</v>
      </c>
      <c r="C31" s="29">
        <f t="shared" si="0"/>
        <v>3000</v>
      </c>
      <c r="D31" s="29"/>
      <c r="E31" s="29">
        <f>SUM(E32:E33)</f>
        <v>3000</v>
      </c>
      <c r="F31" s="29">
        <f t="shared" si="1"/>
        <v>5052</v>
      </c>
      <c r="G31" s="29"/>
      <c r="H31" s="29">
        <f>SUM(H32:H33)</f>
        <v>5052</v>
      </c>
      <c r="J31" s="22">
        <f t="shared" si="2"/>
        <v>168.4</v>
      </c>
    </row>
    <row r="32" spans="1:10" ht="33.75">
      <c r="A32" s="27" t="s">
        <v>69</v>
      </c>
      <c r="B32" s="28" t="s">
        <v>70</v>
      </c>
      <c r="C32" s="29">
        <f t="shared" si="0"/>
        <v>3000</v>
      </c>
      <c r="D32" s="29"/>
      <c r="E32" s="30">
        <v>3000</v>
      </c>
      <c r="F32" s="29">
        <f t="shared" si="1"/>
        <v>5052</v>
      </c>
      <c r="G32" s="29"/>
      <c r="H32" s="30">
        <v>5052</v>
      </c>
      <c r="I32" s="38" t="s">
        <v>61</v>
      </c>
      <c r="J32" s="22">
        <f t="shared" si="2"/>
        <v>168.4</v>
      </c>
    </row>
    <row r="33" spans="1:10" ht="33.75" hidden="1">
      <c r="A33" s="27" t="s">
        <v>71</v>
      </c>
      <c r="B33" s="28" t="s">
        <v>72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64</v>
      </c>
      <c r="J33" s="22" t="e">
        <f t="shared" si="2"/>
        <v>#DIV/0!</v>
      </c>
    </row>
    <row r="34" spans="1:10" ht="12">
      <c r="A34" s="27" t="s">
        <v>73</v>
      </c>
      <c r="B34" s="28" t="s">
        <v>74</v>
      </c>
      <c r="C34" s="29">
        <f t="shared" si="0"/>
        <v>353000</v>
      </c>
      <c r="D34" s="29"/>
      <c r="E34" s="29">
        <f>SUM(E35:E36)</f>
        <v>353000</v>
      </c>
      <c r="F34" s="29">
        <f t="shared" si="1"/>
        <v>-2275.22</v>
      </c>
      <c r="G34" s="29"/>
      <c r="H34" s="29">
        <f>SUM(H35:H36)</f>
        <v>-2275.22</v>
      </c>
      <c r="J34" s="22">
        <f t="shared" si="2"/>
        <v>-0.6445382436260623</v>
      </c>
    </row>
    <row r="35" spans="1:10" ht="33.75">
      <c r="A35" s="27" t="s">
        <v>75</v>
      </c>
      <c r="B35" s="28" t="s">
        <v>76</v>
      </c>
      <c r="C35" s="29">
        <f t="shared" si="0"/>
        <v>353000</v>
      </c>
      <c r="D35" s="29"/>
      <c r="E35" s="30">
        <v>353000</v>
      </c>
      <c r="F35" s="29">
        <f t="shared" si="1"/>
        <v>-2275.22</v>
      </c>
      <c r="G35" s="29"/>
      <c r="H35" s="30">
        <v>-2275.22</v>
      </c>
      <c r="I35" s="38" t="s">
        <v>61</v>
      </c>
      <c r="J35" s="31">
        <f t="shared" si="2"/>
        <v>-0.6445382436260623</v>
      </c>
    </row>
    <row r="36" spans="1:10" ht="33.75" hidden="1">
      <c r="A36" s="32" t="s">
        <v>77</v>
      </c>
      <c r="B36" s="33" t="s">
        <v>78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64</v>
      </c>
      <c r="J36" s="22" t="e">
        <f t="shared" si="2"/>
        <v>#DIV/0!</v>
      </c>
    </row>
    <row r="37" spans="1:10" ht="12">
      <c r="A37" s="19" t="s">
        <v>79</v>
      </c>
      <c r="B37" s="20" t="s">
        <v>80</v>
      </c>
      <c r="C37" s="21">
        <f t="shared" si="0"/>
        <v>2000</v>
      </c>
      <c r="D37" s="21"/>
      <c r="E37" s="21">
        <f>E38</f>
        <v>2000</v>
      </c>
      <c r="F37" s="21">
        <f t="shared" si="1"/>
        <v>3300</v>
      </c>
      <c r="G37" s="21"/>
      <c r="H37" s="23">
        <f>H38</f>
        <v>3300</v>
      </c>
      <c r="J37" s="22">
        <f t="shared" si="2"/>
        <v>165</v>
      </c>
    </row>
    <row r="38" spans="1:10" ht="45">
      <c r="A38" s="24" t="s">
        <v>81</v>
      </c>
      <c r="B38" s="25" t="s">
        <v>82</v>
      </c>
      <c r="C38" s="26">
        <f t="shared" si="0"/>
        <v>2000</v>
      </c>
      <c r="D38" s="26"/>
      <c r="E38" s="26">
        <f>E39</f>
        <v>2000</v>
      </c>
      <c r="F38" s="26">
        <f t="shared" si="1"/>
        <v>3300</v>
      </c>
      <c r="G38" s="26"/>
      <c r="H38" s="26">
        <f>H39</f>
        <v>3300</v>
      </c>
      <c r="J38" s="22">
        <f t="shared" si="2"/>
        <v>165</v>
      </c>
    </row>
    <row r="39" spans="1:10" ht="28.5" customHeight="1">
      <c r="A39" s="32" t="s">
        <v>83</v>
      </c>
      <c r="B39" s="33" t="s">
        <v>84</v>
      </c>
      <c r="C39" s="39">
        <f t="shared" si="0"/>
        <v>2000</v>
      </c>
      <c r="D39" s="17"/>
      <c r="E39" s="34">
        <v>2000</v>
      </c>
      <c r="F39" s="39">
        <f t="shared" si="1"/>
        <v>3300</v>
      </c>
      <c r="G39" s="17"/>
      <c r="H39" s="34">
        <v>3300</v>
      </c>
      <c r="J39" s="22">
        <f t="shared" si="2"/>
        <v>165</v>
      </c>
    </row>
    <row r="40" spans="1:10" ht="33.75">
      <c r="A40" s="19" t="s">
        <v>85</v>
      </c>
      <c r="B40" s="20" t="s">
        <v>86</v>
      </c>
      <c r="C40" s="21">
        <f t="shared" si="0"/>
        <v>0</v>
      </c>
      <c r="D40" s="21"/>
      <c r="E40" s="21">
        <f>E41</f>
        <v>0</v>
      </c>
      <c r="F40" s="21">
        <f t="shared" si="1"/>
        <v>3388</v>
      </c>
      <c r="G40" s="21"/>
      <c r="H40" s="23">
        <f>H41</f>
        <v>3388</v>
      </c>
      <c r="J40" s="22" t="e">
        <f t="shared" si="2"/>
        <v>#DIV/0!</v>
      </c>
    </row>
    <row r="41" spans="1:10" ht="78.75">
      <c r="A41" s="24" t="s">
        <v>87</v>
      </c>
      <c r="B41" s="25" t="s">
        <v>88</v>
      </c>
      <c r="C41" s="26">
        <f t="shared" si="0"/>
        <v>0</v>
      </c>
      <c r="D41" s="26"/>
      <c r="E41" s="26">
        <f>E42+E45+E47</f>
        <v>0</v>
      </c>
      <c r="F41" s="26">
        <f t="shared" si="1"/>
        <v>3388</v>
      </c>
      <c r="G41" s="26"/>
      <c r="H41" s="26">
        <f>H42+H45+H47</f>
        <v>3388</v>
      </c>
      <c r="J41" s="22" t="e">
        <f t="shared" si="2"/>
        <v>#DIV/0!</v>
      </c>
    </row>
    <row r="42" spans="1:10" ht="56.25">
      <c r="A42" s="27" t="s">
        <v>89</v>
      </c>
      <c r="B42" s="28" t="s">
        <v>90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91</v>
      </c>
      <c r="B43" s="28" t="s">
        <v>92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93</v>
      </c>
      <c r="B44" s="28" t="s">
        <v>94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95</v>
      </c>
      <c r="B45" s="28" t="s">
        <v>96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97</v>
      </c>
      <c r="B46" s="28" t="s">
        <v>98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>
      <c r="A47" s="27" t="s">
        <v>99</v>
      </c>
      <c r="B47" s="28" t="s">
        <v>100</v>
      </c>
      <c r="C47" s="29">
        <f t="shared" si="0"/>
        <v>0</v>
      </c>
      <c r="D47" s="29"/>
      <c r="E47" s="29">
        <f>E48+E49</f>
        <v>0</v>
      </c>
      <c r="F47" s="29">
        <f t="shared" si="1"/>
        <v>3388</v>
      </c>
      <c r="G47" s="29"/>
      <c r="H47" s="29">
        <f>H48+H49</f>
        <v>3388</v>
      </c>
      <c r="J47" s="22" t="e">
        <f t="shared" si="2"/>
        <v>#DIV/0!</v>
      </c>
    </row>
    <row r="48" spans="1:10" ht="57.75" customHeight="1">
      <c r="A48" s="27" t="s">
        <v>101</v>
      </c>
      <c r="B48" s="28" t="s">
        <v>102</v>
      </c>
      <c r="C48" s="29">
        <f t="shared" si="0"/>
        <v>0</v>
      </c>
      <c r="D48" s="29"/>
      <c r="E48" s="30"/>
      <c r="F48" s="29">
        <f t="shared" si="1"/>
        <v>3388</v>
      </c>
      <c r="G48" s="29"/>
      <c r="H48" s="30">
        <v>3388</v>
      </c>
      <c r="J48" s="22" t="e">
        <f t="shared" si="2"/>
        <v>#DIV/0!</v>
      </c>
    </row>
    <row r="49" spans="1:10" ht="57.75" customHeight="1">
      <c r="A49" s="32" t="s">
        <v>103</v>
      </c>
      <c r="B49" s="33" t="s">
        <v>104</v>
      </c>
      <c r="C49" s="17">
        <f t="shared" si="0"/>
        <v>0</v>
      </c>
      <c r="D49" s="17"/>
      <c r="E49" s="34"/>
      <c r="F49" s="17"/>
      <c r="G49" s="17"/>
      <c r="H49" s="34"/>
      <c r="J49" s="22" t="e">
        <f t="shared" si="2"/>
        <v>#DIV/0!</v>
      </c>
    </row>
    <row r="50" spans="1:10" ht="22.5">
      <c r="A50" s="19" t="s">
        <v>105</v>
      </c>
      <c r="B50" s="20" t="s">
        <v>106</v>
      </c>
      <c r="C50" s="21">
        <f t="shared" si="0"/>
        <v>1000</v>
      </c>
      <c r="D50" s="21"/>
      <c r="E50" s="21">
        <f>E51</f>
        <v>1000</v>
      </c>
      <c r="F50" s="21">
        <f t="shared" si="1"/>
        <v>0</v>
      </c>
      <c r="G50" s="21"/>
      <c r="H50" s="23">
        <f>H51</f>
        <v>0</v>
      </c>
      <c r="J50" s="22">
        <f t="shared" si="2"/>
        <v>0</v>
      </c>
    </row>
    <row r="51" spans="1:10" ht="12">
      <c r="A51" s="24" t="s">
        <v>107</v>
      </c>
      <c r="B51" s="25" t="s">
        <v>108</v>
      </c>
      <c r="C51" s="26">
        <f t="shared" si="0"/>
        <v>1000</v>
      </c>
      <c r="D51" s="26"/>
      <c r="E51" s="26">
        <f>E52</f>
        <v>1000</v>
      </c>
      <c r="F51" s="26">
        <f t="shared" si="1"/>
        <v>0</v>
      </c>
      <c r="G51" s="26"/>
      <c r="H51" s="26">
        <f>H52</f>
        <v>0</v>
      </c>
      <c r="J51" s="22">
        <f t="shared" si="2"/>
        <v>0</v>
      </c>
    </row>
    <row r="52" spans="1:10" ht="12">
      <c r="A52" s="27" t="s">
        <v>109</v>
      </c>
      <c r="B52" s="28" t="s">
        <v>110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0</v>
      </c>
      <c r="G52" s="29"/>
      <c r="H52" s="29">
        <f>SUM(H53:H54)</f>
        <v>0</v>
      </c>
      <c r="J52" s="22">
        <f t="shared" si="2"/>
        <v>0</v>
      </c>
    </row>
    <row r="53" spans="1:10" ht="22.5">
      <c r="A53" s="27" t="s">
        <v>111</v>
      </c>
      <c r="B53" s="28" t="s">
        <v>112</v>
      </c>
      <c r="C53" s="29">
        <f t="shared" si="0"/>
        <v>1000</v>
      </c>
      <c r="D53" s="29"/>
      <c r="E53" s="30">
        <v>1000</v>
      </c>
      <c r="F53" s="29">
        <f t="shared" si="1"/>
        <v>0</v>
      </c>
      <c r="G53" s="29"/>
      <c r="H53" s="30">
        <v>0</v>
      </c>
      <c r="J53" s="22">
        <f t="shared" si="2"/>
        <v>0</v>
      </c>
    </row>
    <row r="54" spans="1:10" ht="33.75" hidden="1">
      <c r="A54" s="32" t="s">
        <v>113</v>
      </c>
      <c r="B54" s="33" t="s">
        <v>114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>
      <c r="A55" s="19" t="s">
        <v>115</v>
      </c>
      <c r="B55" s="20" t="s">
        <v>116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117</v>
      </c>
      <c r="B56" s="25" t="s">
        <v>118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119</v>
      </c>
      <c r="B57" s="28" t="s">
        <v>120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121</v>
      </c>
      <c r="B58" s="28" t="s">
        <v>122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123</v>
      </c>
      <c r="B59" s="28" t="s">
        <v>124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125</v>
      </c>
      <c r="B60" s="28" t="s">
        <v>126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127</v>
      </c>
      <c r="B61" s="33" t="s">
        <v>128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129</v>
      </c>
      <c r="B62" s="20" t="s">
        <v>130</v>
      </c>
      <c r="C62" s="21">
        <f t="shared" si="0"/>
        <v>0</v>
      </c>
      <c r="D62" s="21"/>
      <c r="E62" s="21">
        <f>E63</f>
        <v>0</v>
      </c>
      <c r="F62" s="21">
        <f t="shared" si="1"/>
        <v>4000</v>
      </c>
      <c r="G62" s="21"/>
      <c r="H62" s="23">
        <f>H63</f>
        <v>4000</v>
      </c>
      <c r="J62" s="22" t="e">
        <f t="shared" si="2"/>
        <v>#DIV/0!</v>
      </c>
    </row>
    <row r="63" spans="1:10" ht="22.5">
      <c r="A63" s="24" t="s">
        <v>131</v>
      </c>
      <c r="B63" s="25" t="s">
        <v>132</v>
      </c>
      <c r="C63" s="26">
        <f t="shared" si="0"/>
        <v>0</v>
      </c>
      <c r="D63" s="26"/>
      <c r="E63" s="26">
        <f>E64+E65</f>
        <v>0</v>
      </c>
      <c r="F63" s="26">
        <f t="shared" si="1"/>
        <v>4000</v>
      </c>
      <c r="G63" s="26"/>
      <c r="H63" s="26">
        <f>H64+H65</f>
        <v>4000</v>
      </c>
      <c r="J63" s="22" t="e">
        <f t="shared" si="2"/>
        <v>#DIV/0!</v>
      </c>
    </row>
    <row r="64" spans="1:10" ht="33.75">
      <c r="A64" s="27" t="s">
        <v>133</v>
      </c>
      <c r="B64" s="28" t="s">
        <v>134</v>
      </c>
      <c r="C64" s="29">
        <f t="shared" si="0"/>
        <v>0</v>
      </c>
      <c r="D64" s="29"/>
      <c r="E64" s="30"/>
      <c r="F64" s="29">
        <f t="shared" si="1"/>
        <v>4000</v>
      </c>
      <c r="G64" s="29"/>
      <c r="H64" s="30">
        <v>4000</v>
      </c>
      <c r="J64" s="22" t="e">
        <f t="shared" si="2"/>
        <v>#DIV/0!</v>
      </c>
    </row>
    <row r="65" spans="1:10" ht="33.75">
      <c r="A65" s="32" t="s">
        <v>135</v>
      </c>
      <c r="B65" s="33" t="s">
        <v>136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>
      <c r="A66" s="19" t="s">
        <v>137</v>
      </c>
      <c r="B66" s="20" t="s">
        <v>138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139</v>
      </c>
      <c r="B67" s="25" t="s">
        <v>140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141</v>
      </c>
      <c r="B68" s="28" t="s">
        <v>142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143</v>
      </c>
      <c r="B69" s="28" t="s">
        <v>144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145</v>
      </c>
      <c r="B70" s="28" t="s">
        <v>146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147</v>
      </c>
      <c r="B71" s="28" t="s">
        <v>148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149</v>
      </c>
      <c r="B72" s="33" t="s">
        <v>150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151</v>
      </c>
      <c r="B73" s="20" t="s">
        <v>152</v>
      </c>
      <c r="C73" s="21">
        <f t="shared" si="0"/>
        <v>68300</v>
      </c>
      <c r="D73" s="57">
        <f>D74+D121+D124+D106</f>
        <v>2858732.3499999996</v>
      </c>
      <c r="E73" s="21">
        <f>E74+E121+E124+E106</f>
        <v>2927032.3499999996</v>
      </c>
      <c r="F73" s="21">
        <f t="shared" si="1"/>
        <v>34150</v>
      </c>
      <c r="G73" s="21">
        <f>G74+G121+G124+G106</f>
        <v>739065.54</v>
      </c>
      <c r="H73" s="21">
        <f>H74+H121+H124+H106</f>
        <v>773215.54</v>
      </c>
    </row>
    <row r="74" spans="1:8" ht="33.75">
      <c r="A74" s="40" t="s">
        <v>153</v>
      </c>
      <c r="B74" s="41" t="s">
        <v>154</v>
      </c>
      <c r="C74" s="42">
        <f t="shared" si="0"/>
        <v>68300</v>
      </c>
      <c r="D74" s="42">
        <f>D75+D81+D102+D108</f>
        <v>1650100</v>
      </c>
      <c r="E74" s="42">
        <f>E75+E81+E102+E108</f>
        <v>1718400</v>
      </c>
      <c r="F74" s="42">
        <f t="shared" si="1"/>
        <v>34150</v>
      </c>
      <c r="G74" s="42">
        <f>G75+G81+G102+G108</f>
        <v>734560.54</v>
      </c>
      <c r="H74" s="43">
        <f>H75+H81+H102+H108</f>
        <v>768710.54</v>
      </c>
    </row>
    <row r="75" spans="1:8" ht="22.5">
      <c r="A75" s="40" t="s">
        <v>155</v>
      </c>
      <c r="B75" s="41" t="s">
        <v>156</v>
      </c>
      <c r="C75" s="42">
        <f t="shared" si="0"/>
        <v>0</v>
      </c>
      <c r="D75" s="42">
        <f>D76+D79</f>
        <v>1591300</v>
      </c>
      <c r="E75" s="42">
        <f>E76+E79</f>
        <v>1591300</v>
      </c>
      <c r="F75" s="42">
        <f t="shared" si="1"/>
        <v>0</v>
      </c>
      <c r="G75" s="42">
        <f>G76+G79</f>
        <v>709900</v>
      </c>
      <c r="H75" s="43">
        <f>H76+H79</f>
        <v>709900</v>
      </c>
    </row>
    <row r="76" spans="1:8" ht="22.5">
      <c r="A76" s="44" t="s">
        <v>157</v>
      </c>
      <c r="B76" s="45" t="s">
        <v>248</v>
      </c>
      <c r="C76" s="46">
        <f t="shared" si="0"/>
        <v>0</v>
      </c>
      <c r="D76" s="46">
        <f>D78+D77</f>
        <v>562500</v>
      </c>
      <c r="E76" s="46">
        <f>E78+E77</f>
        <v>562500</v>
      </c>
      <c r="F76" s="46">
        <f t="shared" si="1"/>
        <v>0</v>
      </c>
      <c r="G76" s="46">
        <f>G78+G77</f>
        <v>281200</v>
      </c>
      <c r="H76" s="46">
        <f>H78+H77</f>
        <v>281200</v>
      </c>
    </row>
    <row r="77" spans="1:8" ht="22.5">
      <c r="A77" s="44" t="s">
        <v>158</v>
      </c>
      <c r="B77" s="47" t="s">
        <v>247</v>
      </c>
      <c r="C77" s="46">
        <f t="shared" si="0"/>
        <v>0</v>
      </c>
      <c r="D77" s="46">
        <v>562500</v>
      </c>
      <c r="E77" s="46">
        <v>562500</v>
      </c>
      <c r="F77" s="46">
        <f t="shared" si="1"/>
        <v>0</v>
      </c>
      <c r="G77" s="46">
        <v>281200</v>
      </c>
      <c r="H77" s="46">
        <v>281200</v>
      </c>
    </row>
    <row r="78" spans="1:8" ht="22.5">
      <c r="A78" s="48" t="s">
        <v>158</v>
      </c>
      <c r="B78" s="47" t="s">
        <v>159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160</v>
      </c>
      <c r="B79" s="47" t="s">
        <v>242</v>
      </c>
      <c r="C79" s="49">
        <f t="shared" si="0"/>
        <v>0</v>
      </c>
      <c r="D79" s="49">
        <f>D80</f>
        <v>1028800</v>
      </c>
      <c r="E79" s="49">
        <f>E80</f>
        <v>1028800</v>
      </c>
      <c r="F79" s="49">
        <f t="shared" si="1"/>
        <v>0</v>
      </c>
      <c r="G79" s="49">
        <f>G80</f>
        <v>428700</v>
      </c>
      <c r="H79" s="49">
        <f>H80</f>
        <v>428700</v>
      </c>
    </row>
    <row r="80" spans="1:8" ht="22.5">
      <c r="A80" s="51" t="s">
        <v>161</v>
      </c>
      <c r="B80" s="52" t="s">
        <v>241</v>
      </c>
      <c r="C80" s="53">
        <f t="shared" si="0"/>
        <v>0</v>
      </c>
      <c r="D80" s="54">
        <v>1028800</v>
      </c>
      <c r="E80" s="54">
        <v>1028800</v>
      </c>
      <c r="F80" s="49">
        <f t="shared" si="1"/>
        <v>0</v>
      </c>
      <c r="G80" s="54">
        <v>428700</v>
      </c>
      <c r="H80" s="54">
        <v>428700</v>
      </c>
    </row>
    <row r="81" spans="1:8" ht="22.5" hidden="1">
      <c r="A81" s="40" t="s">
        <v>162</v>
      </c>
      <c r="B81" s="41" t="s">
        <v>163</v>
      </c>
      <c r="C81" s="42">
        <f t="shared" si="0"/>
        <v>0</v>
      </c>
      <c r="D81" s="42">
        <f>D82+D84+D86+D92+D98+D100</f>
        <v>0</v>
      </c>
      <c r="E81" s="42">
        <f>E82+E84+E86+E92+E98+E100</f>
        <v>0</v>
      </c>
      <c r="F81" s="42">
        <f t="shared" si="1"/>
        <v>0</v>
      </c>
      <c r="G81" s="42">
        <f>G82+G84+G86+G92+G98+G100</f>
        <v>0</v>
      </c>
      <c r="H81" s="43">
        <f>H82+H84+H86+H92+H98+H100</f>
        <v>0</v>
      </c>
    </row>
    <row r="82" spans="1:8" s="5" customFormat="1" ht="33.75" hidden="1">
      <c r="A82" s="44" t="s">
        <v>164</v>
      </c>
      <c r="B82" s="45" t="s">
        <v>165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166</v>
      </c>
      <c r="B83" s="47" t="s">
        <v>167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168</v>
      </c>
      <c r="B84" s="47" t="s">
        <v>169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170</v>
      </c>
      <c r="B85" s="47" t="s">
        <v>171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172</v>
      </c>
      <c r="B86" s="47" t="s">
        <v>173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174</v>
      </c>
      <c r="B87" s="47" t="s">
        <v>175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176</v>
      </c>
      <c r="B88" s="47" t="s">
        <v>177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178</v>
      </c>
      <c r="B89" s="47" t="s">
        <v>179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180</v>
      </c>
      <c r="B90" s="47" t="s">
        <v>181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182</v>
      </c>
      <c r="B91" s="47" t="s">
        <v>183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184</v>
      </c>
      <c r="B92" s="47" t="s">
        <v>185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186</v>
      </c>
      <c r="B93" s="47" t="s">
        <v>187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188</v>
      </c>
      <c r="B94" s="47" t="s">
        <v>189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190</v>
      </c>
      <c r="B95" s="47" t="s">
        <v>191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192</v>
      </c>
      <c r="B96" s="47" t="s">
        <v>193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194</v>
      </c>
      <c r="B97" s="47" t="s">
        <v>195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196</v>
      </c>
      <c r="B98" s="47" t="s">
        <v>197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198</v>
      </c>
      <c r="B99" s="47" t="s">
        <v>199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 hidden="1">
      <c r="A100" s="48" t="s">
        <v>200</v>
      </c>
      <c r="B100" s="47" t="s">
        <v>201</v>
      </c>
      <c r="C100" s="49">
        <f t="shared" si="0"/>
        <v>0</v>
      </c>
      <c r="D100" s="49">
        <f>D101</f>
        <v>0</v>
      </c>
      <c r="E100" s="49">
        <f>E101</f>
        <v>0</v>
      </c>
      <c r="F100" s="49">
        <f t="shared" si="1"/>
        <v>0</v>
      </c>
      <c r="G100" s="49">
        <f>G101</f>
        <v>0</v>
      </c>
      <c r="H100" s="49">
        <f>H101</f>
        <v>0</v>
      </c>
    </row>
    <row r="101" spans="1:8" s="5" customFormat="1" ht="12" hidden="1">
      <c r="A101" s="51" t="s">
        <v>202</v>
      </c>
      <c r="B101" s="52" t="s">
        <v>203</v>
      </c>
      <c r="C101" s="53">
        <f t="shared" si="0"/>
        <v>0</v>
      </c>
      <c r="D101" s="54"/>
      <c r="E101" s="54"/>
      <c r="F101" s="53"/>
      <c r="G101" s="54"/>
      <c r="H101" s="54"/>
    </row>
    <row r="102" spans="1:8" s="5" customFormat="1" ht="22.5">
      <c r="A102" s="40" t="s">
        <v>204</v>
      </c>
      <c r="B102" s="41" t="s">
        <v>246</v>
      </c>
      <c r="C102" s="42">
        <f t="shared" si="0"/>
        <v>68300</v>
      </c>
      <c r="D102" s="42">
        <f>SUM(D104)</f>
        <v>0</v>
      </c>
      <c r="E102" s="42">
        <f>SUM(E104)</f>
        <v>68300</v>
      </c>
      <c r="F102" s="42">
        <f aca="true" t="shared" si="3" ref="F102:F122">H102-G102</f>
        <v>34150</v>
      </c>
      <c r="G102" s="42">
        <f>SUM(G104)</f>
        <v>0</v>
      </c>
      <c r="H102" s="43">
        <f>SUM(H104)</f>
        <v>34150</v>
      </c>
    </row>
    <row r="103" spans="1:8" s="5" customFormat="1" ht="33.75">
      <c r="A103" s="44" t="s">
        <v>205</v>
      </c>
      <c r="B103" s="45" t="s">
        <v>245</v>
      </c>
      <c r="C103" s="46">
        <f t="shared" si="0"/>
        <v>68300</v>
      </c>
      <c r="D103" s="46">
        <f>D105+D104</f>
        <v>0</v>
      </c>
      <c r="E103" s="46">
        <f>E105+E104</f>
        <v>68300</v>
      </c>
      <c r="F103" s="46">
        <f t="shared" si="3"/>
        <v>34150</v>
      </c>
      <c r="G103" s="46">
        <f>G105+G104</f>
        <v>0</v>
      </c>
      <c r="H103" s="46">
        <f>H105+H104</f>
        <v>34150</v>
      </c>
    </row>
    <row r="104" spans="1:8" s="5" customFormat="1" ht="33.75">
      <c r="A104" s="44" t="s">
        <v>206</v>
      </c>
      <c r="B104" s="47" t="s">
        <v>240</v>
      </c>
      <c r="C104" s="46">
        <f t="shared" si="0"/>
        <v>68300</v>
      </c>
      <c r="D104" s="46"/>
      <c r="E104" s="46">
        <v>68300</v>
      </c>
      <c r="F104" s="46">
        <f t="shared" si="3"/>
        <v>34150</v>
      </c>
      <c r="G104" s="46"/>
      <c r="H104" s="46">
        <v>34150</v>
      </c>
    </row>
    <row r="105" spans="1:8" s="5" customFormat="1" ht="45" hidden="1">
      <c r="A105" s="48" t="s">
        <v>207</v>
      </c>
      <c r="B105" s="47" t="s">
        <v>208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200</v>
      </c>
      <c r="B106" s="52" t="s">
        <v>250</v>
      </c>
      <c r="C106" s="49">
        <f t="shared" si="0"/>
        <v>0</v>
      </c>
      <c r="D106" s="49">
        <f>D107</f>
        <v>9009.55</v>
      </c>
      <c r="E106" s="49">
        <f>E107</f>
        <v>9009.55</v>
      </c>
      <c r="F106" s="49">
        <f t="shared" si="3"/>
        <v>0</v>
      </c>
      <c r="G106" s="49">
        <f>G107</f>
        <v>4505</v>
      </c>
      <c r="H106" s="49">
        <f>H107</f>
        <v>4505</v>
      </c>
    </row>
    <row r="107" spans="1:8" s="5" customFormat="1" ht="12">
      <c r="A107" s="51" t="s">
        <v>249</v>
      </c>
      <c r="B107" s="52" t="s">
        <v>250</v>
      </c>
      <c r="C107" s="53">
        <f t="shared" si="0"/>
        <v>0</v>
      </c>
      <c r="D107" s="54">
        <v>9009.55</v>
      </c>
      <c r="E107" s="54">
        <v>9009.55</v>
      </c>
      <c r="F107" s="53">
        <f t="shared" si="3"/>
        <v>0</v>
      </c>
      <c r="G107" s="54">
        <v>4505</v>
      </c>
      <c r="H107" s="54">
        <v>4505</v>
      </c>
    </row>
    <row r="108" spans="1:8" s="5" customFormat="1" ht="12">
      <c r="A108" s="40" t="s">
        <v>209</v>
      </c>
      <c r="B108" s="41" t="s">
        <v>244</v>
      </c>
      <c r="C108" s="42">
        <f t="shared" si="0"/>
        <v>0</v>
      </c>
      <c r="D108" s="42">
        <f>D109+D111+D115+D117+D119+D113</f>
        <v>58800</v>
      </c>
      <c r="E108" s="43">
        <f>E109+E111+E115+E117+E119+E113</f>
        <v>58800</v>
      </c>
      <c r="F108" s="42">
        <f t="shared" si="3"/>
        <v>0</v>
      </c>
      <c r="G108" s="42">
        <f>G109+G111+G115+G117+G119+G113</f>
        <v>24660.54</v>
      </c>
      <c r="H108" s="43">
        <f>H109+H111+H115+H117+H119+H113</f>
        <v>24660.54</v>
      </c>
    </row>
    <row r="109" spans="1:8" s="5" customFormat="1" ht="45" hidden="1">
      <c r="A109" s="44" t="s">
        <v>210</v>
      </c>
      <c r="B109" s="45" t="s">
        <v>211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212</v>
      </c>
      <c r="B110" s="47" t="s">
        <v>213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>
      <c r="A111" s="48" t="s">
        <v>214</v>
      </c>
      <c r="B111" s="47" t="s">
        <v>215</v>
      </c>
      <c r="C111" s="49">
        <f t="shared" si="0"/>
        <v>0</v>
      </c>
      <c r="D111" s="49">
        <f>D112</f>
        <v>58800</v>
      </c>
      <c r="E111" s="49">
        <f>E112</f>
        <v>58800</v>
      </c>
      <c r="F111" s="49">
        <f t="shared" si="3"/>
        <v>0</v>
      </c>
      <c r="G111" s="49">
        <f>G112</f>
        <v>24660.54</v>
      </c>
      <c r="H111" s="49">
        <f>H112</f>
        <v>24660.54</v>
      </c>
    </row>
    <row r="112" spans="1:8" s="5" customFormat="1" ht="56.25">
      <c r="A112" s="48" t="s">
        <v>216</v>
      </c>
      <c r="B112" s="47" t="s">
        <v>217</v>
      </c>
      <c r="C112" s="49">
        <f t="shared" si="0"/>
        <v>0</v>
      </c>
      <c r="D112" s="50">
        <v>58800</v>
      </c>
      <c r="E112" s="50">
        <v>58800</v>
      </c>
      <c r="F112" s="49">
        <f t="shared" si="3"/>
        <v>0</v>
      </c>
      <c r="G112" s="50">
        <v>24660.54</v>
      </c>
      <c r="H112" s="50">
        <v>24660.54</v>
      </c>
    </row>
    <row r="113" spans="1:8" s="5" customFormat="1" ht="45" hidden="1">
      <c r="A113" s="27" t="s">
        <v>218</v>
      </c>
      <c r="B113" s="28" t="s">
        <v>219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220</v>
      </c>
      <c r="B114" s="28" t="s">
        <v>221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 hidden="1">
      <c r="A115" s="48" t="s">
        <v>222</v>
      </c>
      <c r="B115" s="47" t="s">
        <v>243</v>
      </c>
      <c r="C115" s="49">
        <f t="shared" si="0"/>
        <v>0</v>
      </c>
      <c r="D115" s="49">
        <f>D116</f>
        <v>0</v>
      </c>
      <c r="E115" s="49">
        <f>E116</f>
        <v>0</v>
      </c>
      <c r="F115" s="49">
        <f t="shared" si="3"/>
        <v>0</v>
      </c>
      <c r="G115" s="49">
        <f>G116</f>
        <v>0</v>
      </c>
      <c r="H115" s="49">
        <f>H116</f>
        <v>0</v>
      </c>
    </row>
    <row r="116" spans="1:8" s="5" customFormat="1" ht="67.5" hidden="1">
      <c r="A116" s="48" t="s">
        <v>223</v>
      </c>
      <c r="B116" s="47" t="s">
        <v>239</v>
      </c>
      <c r="C116" s="49">
        <f t="shared" si="0"/>
        <v>0</v>
      </c>
      <c r="D116" s="50"/>
      <c r="E116" s="50"/>
      <c r="F116" s="49">
        <f t="shared" si="3"/>
        <v>0</v>
      </c>
      <c r="G116" s="50"/>
      <c r="H116" s="50"/>
    </row>
    <row r="117" spans="1:8" s="5" customFormat="1" ht="56.25" hidden="1">
      <c r="A117" s="48" t="s">
        <v>224</v>
      </c>
      <c r="B117" s="47" t="s">
        <v>225</v>
      </c>
      <c r="C117" s="49">
        <f t="shared" si="0"/>
        <v>0</v>
      </c>
      <c r="D117" s="49">
        <f>D118</f>
        <v>0</v>
      </c>
      <c r="E117" s="49">
        <f>E118</f>
        <v>0</v>
      </c>
      <c r="F117" s="49">
        <f t="shared" si="3"/>
        <v>0</v>
      </c>
      <c r="G117" s="49">
        <f>G118</f>
        <v>0</v>
      </c>
      <c r="H117" s="49">
        <f>H118</f>
        <v>0</v>
      </c>
    </row>
    <row r="118" spans="1:8" s="5" customFormat="1" ht="45" hidden="1">
      <c r="A118" s="48" t="s">
        <v>226</v>
      </c>
      <c r="B118" s="47" t="s">
        <v>227</v>
      </c>
      <c r="C118" s="49">
        <f t="shared" si="0"/>
        <v>0</v>
      </c>
      <c r="D118" s="50"/>
      <c r="E118" s="50"/>
      <c r="F118" s="49">
        <f t="shared" si="3"/>
        <v>0</v>
      </c>
      <c r="G118" s="50"/>
      <c r="H118" s="50"/>
    </row>
    <row r="119" spans="1:8" s="5" customFormat="1" ht="22.5" hidden="1">
      <c r="A119" s="48" t="s">
        <v>228</v>
      </c>
      <c r="B119" s="47" t="s">
        <v>229</v>
      </c>
      <c r="C119" s="49">
        <f t="shared" si="0"/>
        <v>0</v>
      </c>
      <c r="D119" s="49">
        <f>D120</f>
        <v>0</v>
      </c>
      <c r="E119" s="49">
        <f>E120</f>
        <v>0</v>
      </c>
      <c r="F119" s="49">
        <f t="shared" si="3"/>
        <v>0</v>
      </c>
      <c r="G119" s="49">
        <f>G120</f>
        <v>0</v>
      </c>
      <c r="H119" s="49">
        <f>H120</f>
        <v>0</v>
      </c>
    </row>
    <row r="120" spans="1:8" s="5" customFormat="1" ht="22.5" hidden="1">
      <c r="A120" s="51" t="s">
        <v>230</v>
      </c>
      <c r="B120" s="52" t="s">
        <v>231</v>
      </c>
      <c r="C120" s="53">
        <f t="shared" si="0"/>
        <v>0</v>
      </c>
      <c r="D120" s="54"/>
      <c r="E120" s="54"/>
      <c r="F120" s="53">
        <f t="shared" si="3"/>
        <v>0</v>
      </c>
      <c r="G120" s="54"/>
      <c r="H120" s="54"/>
    </row>
    <row r="121" spans="1:8" s="5" customFormat="1" ht="12">
      <c r="A121" s="40" t="s">
        <v>232</v>
      </c>
      <c r="B121" s="41" t="s">
        <v>253</v>
      </c>
      <c r="C121" s="42">
        <f t="shared" si="0"/>
        <v>0</v>
      </c>
      <c r="D121" s="42">
        <f>D122</f>
        <v>1199622.8</v>
      </c>
      <c r="E121" s="42">
        <f>E122</f>
        <v>1199622.8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78.75">
      <c r="A122" s="51" t="s">
        <v>251</v>
      </c>
      <c r="B122" s="56" t="s">
        <v>252</v>
      </c>
      <c r="C122" s="46">
        <f t="shared" si="0"/>
        <v>0</v>
      </c>
      <c r="D122" s="46">
        <f>D123</f>
        <v>1199622.8</v>
      </c>
      <c r="E122" s="46">
        <f>E123</f>
        <v>1199622.8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78.75">
      <c r="A123" s="51" t="s">
        <v>251</v>
      </c>
      <c r="B123" s="56" t="s">
        <v>252</v>
      </c>
      <c r="C123" s="53"/>
      <c r="D123" s="54">
        <v>1199622.8</v>
      </c>
      <c r="E123" s="54">
        <v>1199622.8</v>
      </c>
      <c r="F123" s="53"/>
      <c r="G123" s="54">
        <v>0</v>
      </c>
      <c r="H123" s="54">
        <v>0</v>
      </c>
    </row>
    <row r="124" spans="1:8" s="5" customFormat="1" ht="33.75" hidden="1">
      <c r="A124" s="40" t="s">
        <v>233</v>
      </c>
      <c r="B124" s="41" t="s">
        <v>234</v>
      </c>
      <c r="C124" s="42">
        <f>E124-D124</f>
        <v>0</v>
      </c>
      <c r="D124" s="42">
        <f>D125</f>
        <v>0</v>
      </c>
      <c r="E124" s="42">
        <f>E125</f>
        <v>0</v>
      </c>
      <c r="F124" s="42">
        <f>H124-G124</f>
        <v>0</v>
      </c>
      <c r="G124" s="42">
        <f>G125</f>
        <v>0</v>
      </c>
      <c r="H124" s="43">
        <f>H125</f>
        <v>0</v>
      </c>
    </row>
    <row r="125" spans="1:8" s="5" customFormat="1" ht="33.75" hidden="1">
      <c r="A125" s="44" t="s">
        <v>235</v>
      </c>
      <c r="B125" s="45" t="s">
        <v>236</v>
      </c>
      <c r="C125" s="46">
        <f>E125-D125</f>
        <v>0</v>
      </c>
      <c r="D125" s="55"/>
      <c r="E125" s="55"/>
      <c r="F125" s="46">
        <f>H125-G125</f>
        <v>0</v>
      </c>
      <c r="G125" s="55"/>
      <c r="H125" s="55"/>
    </row>
    <row r="127" spans="1:8" ht="12" customHeight="1">
      <c r="A127" s="60" t="s">
        <v>237</v>
      </c>
      <c r="B127" s="60"/>
      <c r="C127" s="60"/>
      <c r="D127" s="60"/>
      <c r="E127" s="60"/>
      <c r="F127" s="60"/>
      <c r="G127" s="60"/>
      <c r="H127" s="60"/>
    </row>
    <row r="129" spans="1:8" ht="12" customHeight="1">
      <c r="A129" s="60" t="s">
        <v>238</v>
      </c>
      <c r="B129" s="60"/>
      <c r="C129" s="60"/>
      <c r="D129" s="60"/>
      <c r="E129" s="60"/>
      <c r="F129" s="60"/>
      <c r="G129" s="60"/>
      <c r="H129" s="60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2017-07-03T11:13:42Z</cp:lastPrinted>
  <dcterms:modified xsi:type="dcterms:W3CDTF">2017-07-03T11:13:44Z</dcterms:modified>
  <cp:category/>
  <cp:version/>
  <cp:contentType/>
  <cp:contentStatus/>
</cp:coreProperties>
</file>