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externalReferences>
    <externalReference r:id="rId4"/>
  </externalReference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<sst xmlns="http://schemas.openxmlformats.org/spreadsheetml/2006/main" count="585" uniqueCount="445">
  <si>
    <t>000  0500  0000000  000  200</t>
  </si>
  <si>
    <t>000  0100  0000000  000  200</t>
  </si>
  <si>
    <t>5,1</t>
  </si>
  <si>
    <t>000  0412  0000000  000  251</t>
  </si>
  <si>
    <t>000  0200  0000000  000  210</t>
  </si>
  <si>
    <t>6,10</t>
  </si>
  <si>
    <t>000  1100  0000000  000  251</t>
  </si>
  <si>
    <t>000  0801  0000000  000  220</t>
  </si>
  <si>
    <t>2,4</t>
  </si>
  <si>
    <t>000 500 001</t>
  </si>
  <si>
    <t>000  0203  0000000  000  220</t>
  </si>
  <si>
    <t>3,73</t>
  </si>
  <si>
    <t>3,2</t>
  </si>
  <si>
    <t>Остатки на начало отчетного периода</t>
  </si>
  <si>
    <t>3,33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</si>
  <si>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</si>
  <si>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</si>
  <si>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</si>
  <si>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000  0707  0000000  000  200</t>
  </si>
  <si>
    <t>000  0400  0000000  000  251</t>
  </si>
  <si>
    <t>000  0104  0000000  000  290</t>
  </si>
  <si>
    <t>500,6</t>
  </si>
  <si>
    <t>12  12 Консолидированный Исполнено</t>
  </si>
  <si>
    <t>000 500 005</t>
  </si>
  <si>
    <t>5,441</t>
  </si>
  <si>
    <t>3,77</t>
  </si>
  <si>
    <t>3,6</t>
  </si>
  <si>
    <t>11,1</t>
  </si>
  <si>
    <t>3,79</t>
  </si>
  <si>
    <t>3,8</t>
  </si>
  <si>
    <t>Молодежная политика и оздоровление детей</t>
  </si>
  <si>
    <t>000  0800  0000000  000  211</t>
  </si>
  <si>
    <t>Национальная безопасность и правоохранительная деятельность</t>
  </si>
  <si>
    <t>000  1000  0000000  000  200</t>
  </si>
  <si>
    <t>000  0100  0000000  000  221</t>
  </si>
  <si>
    <t>000  0113  0000000  000  210</t>
  </si>
  <si>
    <t>9,40</t>
  </si>
  <si>
    <t>2,460</t>
  </si>
  <si>
    <t>Расходы</t>
  </si>
  <si>
    <t>000  0309  0000000  000  000</t>
  </si>
  <si>
    <t>6,107</t>
  </si>
  <si>
    <t>000  0104  0000000  000  210</t>
  </si>
  <si>
    <t>9,65</t>
  </si>
  <si>
    <t>Пособия по социальной помощи населению</t>
  </si>
  <si>
    <t>Резервные фонды</t>
  </si>
  <si>
    <t>Начисления на выплаты по оплате труда</t>
  </si>
  <si>
    <t>000  1102  0000000  000  250</t>
  </si>
  <si>
    <t>2,8</t>
  </si>
  <si>
    <t>2,6</t>
  </si>
  <si>
    <t>17  17 Городские и сельские поселения Исполнено</t>
  </si>
  <si>
    <t>9,48</t>
  </si>
  <si>
    <t>5,327</t>
  </si>
  <si>
    <t>000 500 003</t>
  </si>
  <si>
    <t>000  0203  0000000  000  222</t>
  </si>
  <si>
    <t>3,71</t>
  </si>
  <si>
    <t>2,154</t>
  </si>
  <si>
    <t>6,12</t>
  </si>
  <si>
    <t>11,106</t>
  </si>
  <si>
    <t>5,20</t>
  </si>
  <si>
    <t>000  1000  0000000  000  263</t>
  </si>
  <si>
    <t>11,59</t>
  </si>
  <si>
    <t>2,171</t>
  </si>
  <si>
    <t>000  0200  0000000  000  000</t>
  </si>
  <si>
    <t>000  0104  0000000  000  310</t>
  </si>
  <si>
    <t>2,388</t>
  </si>
  <si>
    <t>Пенсии, пособия, выплачиваемые организациями сектора государственного управления</t>
  </si>
  <si>
    <t>9,63</t>
  </si>
  <si>
    <t>5,422</t>
  </si>
  <si>
    <t>Заработная плата</t>
  </si>
  <si>
    <t>000  0500  0000000  000  340</t>
  </si>
  <si>
    <t>000  0100  0000000  000  340</t>
  </si>
  <si>
    <t>12,21</t>
  </si>
  <si>
    <t>№ листа / № строки</t>
  </si>
  <si>
    <t>000  0801  0000000  000  226</t>
  </si>
  <si>
    <t>000  0309  0000000  000  250</t>
  </si>
  <si>
    <t>000  1102  0000000  000  000</t>
  </si>
  <si>
    <t>2,29</t>
  </si>
  <si>
    <t>000  0500  0000000  000  300</t>
  </si>
  <si>
    <t>000  0104  0000000  000  000</t>
  </si>
  <si>
    <t>000  0100  0000000  000  300</t>
  </si>
  <si>
    <t>9,29</t>
  </si>
  <si>
    <t>4,1</t>
  </si>
  <si>
    <t>Безвозмездные перечисления бюджетам</t>
  </si>
  <si>
    <t>000  0409  0000000  000  200</t>
  </si>
  <si>
    <t>000  0104  0000000  000  212</t>
  </si>
  <si>
    <t>3,10</t>
  </si>
  <si>
    <t>5,7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</si>
  <si>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</si>
  <si>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</si>
  <si>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</si>
  <si>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</si>
  <si>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000  0500  0000000  000  223</t>
  </si>
  <si>
    <t>000  0100  0000000  000  223</t>
  </si>
  <si>
    <t>11,129</t>
  </si>
  <si>
    <t>000  0409  0000000  000  225</t>
  </si>
  <si>
    <t>9,42</t>
  </si>
  <si>
    <t>2,462</t>
  </si>
  <si>
    <t>Оплата работ, услуг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</si>
  <si>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</si>
  <si>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</si>
  <si>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11,36</t>
  </si>
  <si>
    <t>2,2</t>
  </si>
  <si>
    <t>000  1001  0000000  000  000</t>
  </si>
  <si>
    <t>500,4</t>
  </si>
  <si>
    <t>3,4</t>
  </si>
  <si>
    <t>000  0800  0000000  000  220</t>
  </si>
  <si>
    <t>000  0400  0000000  000  220</t>
  </si>
  <si>
    <t>Социальное обеспечение</t>
  </si>
  <si>
    <t>8,230</t>
  </si>
  <si>
    <t>000  0200  0000000  000  200</t>
  </si>
  <si>
    <t>4,336</t>
  </si>
  <si>
    <t>000  0100  0000000  000  210</t>
  </si>
  <si>
    <t>Прочие выплаты</t>
  </si>
  <si>
    <t>2,31</t>
  </si>
  <si>
    <t>11,131</t>
  </si>
  <si>
    <t>000  0503  0000000  000  220</t>
  </si>
  <si>
    <t>9,3</t>
  </si>
  <si>
    <t>2,14</t>
  </si>
  <si>
    <t>000  0100  0000000  000  290</t>
  </si>
  <si>
    <t>6,138</t>
  </si>
  <si>
    <t>2,146</t>
  </si>
  <si>
    <t>4  4 Суммы, подлежащие исключению Консолид. План на год</t>
  </si>
  <si>
    <t>4,20</t>
  </si>
  <si>
    <t>2,148</t>
  </si>
  <si>
    <t>12,1</t>
  </si>
  <si>
    <t>000  0104  0000000  000  221</t>
  </si>
  <si>
    <t>000  1001  0000000  000  200</t>
  </si>
  <si>
    <t>11,24</t>
  </si>
  <si>
    <t>000  0700  0000000  000  251</t>
  </si>
  <si>
    <t>000  0300  0000000  000  251</t>
  </si>
  <si>
    <t>8,1</t>
  </si>
  <si>
    <t>3,29</t>
  </si>
  <si>
    <t>9,10</t>
  </si>
  <si>
    <t>2,142</t>
  </si>
  <si>
    <t>8  8 Городские и сельские поселения План на год</t>
  </si>
  <si>
    <t>Образование</t>
  </si>
  <si>
    <t>000  0801  0000000  000  211</t>
  </si>
  <si>
    <t>9,7</t>
  </si>
  <si>
    <t>Социальное обеспечение населения</t>
  </si>
  <si>
    <t>000  0707  0000000  000  250</t>
  </si>
  <si>
    <t>8,211</t>
  </si>
  <si>
    <t>000  0200  0000000  000  221</t>
  </si>
  <si>
    <t>000  0113  0000000  000  200</t>
  </si>
  <si>
    <t>000  0104  0000000  000  225</t>
  </si>
  <si>
    <t>4,317</t>
  </si>
  <si>
    <t>000  0409  0000000  000  000</t>
  </si>
  <si>
    <t>6,117</t>
  </si>
  <si>
    <t>2,169</t>
  </si>
  <si>
    <t>000  0102  0000000  000  211</t>
  </si>
  <si>
    <t>000  1102  0000000  000  200</t>
  </si>
  <si>
    <t>000  1003  0000000  000  260</t>
  </si>
  <si>
    <t>2,75</t>
  </si>
  <si>
    <t>000  0104  0000000  000  200</t>
  </si>
  <si>
    <t>6,1</t>
  </si>
  <si>
    <t>Расходы бюджета - отчет</t>
  </si>
  <si>
    <t>000  0203  0000000  000  211</t>
  </si>
  <si>
    <t>6,134</t>
  </si>
  <si>
    <t>11,62</t>
  </si>
  <si>
    <t>8,21</t>
  </si>
  <si>
    <t>000  0104  0000000  000  223</t>
  </si>
  <si>
    <t>6,29</t>
  </si>
  <si>
    <t>000  0503  0000000  000  222</t>
  </si>
  <si>
    <t>9,1</t>
  </si>
  <si>
    <t>2,144</t>
  </si>
  <si>
    <t>000  0104  0000000  000  340</t>
  </si>
  <si>
    <t>Мобилизационная и вневойсковая подготовка</t>
  </si>
  <si>
    <t>6,9</t>
  </si>
  <si>
    <t>Национальная экономика</t>
  </si>
  <si>
    <t>9,33</t>
  </si>
  <si>
    <t>000  1001  0000000  000  263</t>
  </si>
  <si>
    <t>000  0500  0000000  000  000</t>
  </si>
  <si>
    <t>000  0104  0000000  000  300</t>
  </si>
  <si>
    <t>000  0100  0000000  000  000</t>
  </si>
  <si>
    <t>12,90</t>
  </si>
  <si>
    <t>6,7</t>
  </si>
  <si>
    <t>000  0100  0000000  000  212</t>
  </si>
  <si>
    <t>2,73</t>
  </si>
  <si>
    <t>5,316</t>
  </si>
  <si>
    <t>3,103</t>
  </si>
  <si>
    <t>2,459</t>
  </si>
  <si>
    <t>Транспортные услуги</t>
  </si>
  <si>
    <t>000  0200  0000000  000  340</t>
  </si>
  <si>
    <t>000  0203  0000000  000  213</t>
  </si>
  <si>
    <t>9,37</t>
  </si>
  <si>
    <t>000  0500  0000000  000  310</t>
  </si>
  <si>
    <t>000  0100  0000000  000  310</t>
  </si>
  <si>
    <t>12,71</t>
  </si>
  <si>
    <t>9,39</t>
  </si>
  <si>
    <t>6,115</t>
  </si>
  <si>
    <t>000  0800  0000000  000  226</t>
  </si>
  <si>
    <t>000  0200  0000000  000  300</t>
  </si>
  <si>
    <t>000  0102  0000000  000  213</t>
  </si>
  <si>
    <t>000  1003  0000000  000  262</t>
  </si>
  <si>
    <t>000  0309  0000000  000  200</t>
  </si>
  <si>
    <t>2,77</t>
  </si>
  <si>
    <t>2,457</t>
  </si>
  <si>
    <t>000  1000  0000000  000  000</t>
  </si>
  <si>
    <t>000  0200  0000000  000  223</t>
  </si>
  <si>
    <t>11,26</t>
  </si>
  <si>
    <t>9,12</t>
  </si>
  <si>
    <t>000  0801  0000000  000  213</t>
  </si>
  <si>
    <t>000  0707  0000000  000  000</t>
  </si>
  <si>
    <t>000  0503  0000000  000  226</t>
  </si>
  <si>
    <t>9,5</t>
  </si>
  <si>
    <t>3,80</t>
  </si>
  <si>
    <t>3  3 Консолидированный  План на год</t>
  </si>
  <si>
    <t>000  0500  0000000  000  220</t>
  </si>
  <si>
    <t>000  0100  0000000  000  220</t>
  </si>
  <si>
    <t>000  0113  0000000  000  211</t>
  </si>
  <si>
    <t>9,41</t>
  </si>
  <si>
    <t>000  0700  0000000  000  200</t>
  </si>
  <si>
    <t>000  0300  0000000  000  200</t>
  </si>
  <si>
    <t>3,78</t>
  </si>
  <si>
    <t>3,9</t>
  </si>
  <si>
    <t>000  0800  0000000  000  210</t>
  </si>
  <si>
    <t>000  0801  0000000  000  200</t>
  </si>
  <si>
    <t>000 500 004</t>
  </si>
  <si>
    <t>5,440</t>
  </si>
  <si>
    <t>3,76</t>
  </si>
  <si>
    <t>3,7</t>
  </si>
  <si>
    <t>2,153</t>
  </si>
  <si>
    <t>Культура, кинематография</t>
  </si>
  <si>
    <t>6,30</t>
  </si>
  <si>
    <t>000  0400  0000000  000  250</t>
  </si>
  <si>
    <t>2,1</t>
  </si>
  <si>
    <t>000  0203  0000000  000  200</t>
  </si>
  <si>
    <t>000  1102  0000000  000  251</t>
  </si>
  <si>
    <t>000  0801  0000000  000  225</t>
  </si>
  <si>
    <t>Национальная оборона</t>
  </si>
  <si>
    <t>000  0800  0000000  000  290</t>
  </si>
  <si>
    <t>000  0104  0000000  000  211</t>
  </si>
  <si>
    <t>9,64</t>
  </si>
  <si>
    <t>000  0102  0000000  000  200</t>
  </si>
  <si>
    <t>6,106</t>
  </si>
  <si>
    <t>4,2</t>
  </si>
  <si>
    <t>000  1000  0000000  000  260</t>
  </si>
  <si>
    <t>000  0801  0000000  000  221</t>
  </si>
  <si>
    <t>16,1</t>
  </si>
  <si>
    <t>000  1100  0000000  000  250</t>
  </si>
  <si>
    <t>000  0111  0000000  000  290</t>
  </si>
  <si>
    <t>000  0412  0000000  000  250</t>
  </si>
  <si>
    <t>000  0200  0000000  000  211</t>
  </si>
  <si>
    <t>5,421</t>
  </si>
  <si>
    <t>Наименование показателя</t>
  </si>
  <si>
    <t>9,45</t>
  </si>
  <si>
    <t>3,99</t>
  </si>
  <si>
    <t>Услуги связи</t>
  </si>
  <si>
    <t>000  0203  0000000  000  221</t>
  </si>
  <si>
    <t>3,72</t>
  </si>
  <si>
    <t>3,3</t>
  </si>
  <si>
    <t>500,3</t>
  </si>
  <si>
    <t>2,5</t>
  </si>
  <si>
    <t>000  0104  0000000  000  213</t>
  </si>
  <si>
    <t>9,28</t>
  </si>
  <si>
    <t>2,174</t>
  </si>
  <si>
    <t>000  0309  0000000  000  251</t>
  </si>
  <si>
    <t>Остатки на конец отчетного периода</t>
  </si>
  <si>
    <t>000  0503  0000000  000  000</t>
  </si>
  <si>
    <t>12,20</t>
  </si>
  <si>
    <t>9,68</t>
  </si>
  <si>
    <t>500,5</t>
  </si>
  <si>
    <t>000 500 006</t>
  </si>
  <si>
    <t>3,74</t>
  </si>
  <si>
    <t>2,151</t>
  </si>
  <si>
    <t>Дорожное хозяйство (дорожные фонды)</t>
  </si>
  <si>
    <t>5,322</t>
  </si>
  <si>
    <t>11,37</t>
  </si>
  <si>
    <t>2,3</t>
  </si>
  <si>
    <t>МЕСЯЧНЫЙ ОТЧЕТ ОБ ИСПОЛНЕНИИ БЮДЖЕТА</t>
  </si>
  <si>
    <t>Работы, услуги по содержанию имущества</t>
  </si>
  <si>
    <t>000  0800  0000000  000  000</t>
  </si>
  <si>
    <t>000  0500  0000000  000  222</t>
  </si>
  <si>
    <t>000  0400  0000000  000  000</t>
  </si>
  <si>
    <t>9,43</t>
  </si>
  <si>
    <t>11,2</t>
  </si>
  <si>
    <t>000  0800  0000000  000  212</t>
  </si>
  <si>
    <t>000  0203  0000000  000  223</t>
  </si>
  <si>
    <t>3,1</t>
  </si>
  <si>
    <t>500,1</t>
  </si>
  <si>
    <t>Пенсионное обеспечение</t>
  </si>
  <si>
    <t>000  1003  0000000  000  000</t>
  </si>
  <si>
    <t>2,7</t>
  </si>
  <si>
    <t>000  0801  0000000  000  300</t>
  </si>
  <si>
    <t>000  0800  0000000  000  310</t>
  </si>
  <si>
    <t>000  0409  0000000  000  220</t>
  </si>
  <si>
    <t>000  0111  0000000  000  000</t>
  </si>
  <si>
    <t>9,47</t>
  </si>
  <si>
    <t>Физическая культура и спорт</t>
  </si>
  <si>
    <t>Прочие работы, услуги</t>
  </si>
  <si>
    <t>000  0500  0000000  000  226</t>
  </si>
  <si>
    <t>000  0100  0000000  000  226</t>
  </si>
  <si>
    <t>2,9</t>
  </si>
  <si>
    <t>Увеличение стоимости материальных запасов</t>
  </si>
  <si>
    <t>000  0801  0000000  000  340</t>
  </si>
  <si>
    <t>13  13 Суммы, подлежащие исключению Консолид. Исполнено</t>
  </si>
  <si>
    <t>000  1100  0000000  000  000</t>
  </si>
  <si>
    <t>5,2</t>
  </si>
  <si>
    <t>000  0200  0000000  000  213</t>
  </si>
  <si>
    <t xml:space="preserve"> </t>
  </si>
  <si>
    <t>Другие вопросы в области национальной экономики</t>
  </si>
  <si>
    <t>000  0203  0000000  000  340</t>
  </si>
  <si>
    <t>000  1000  0000000  000  262</t>
  </si>
  <si>
    <t>000  0801  0000000  000  223</t>
  </si>
  <si>
    <t>2,170</t>
  </si>
  <si>
    <t>000  0503  0000000  000  310</t>
  </si>
  <si>
    <t>000  0412  0000000  000  000</t>
  </si>
  <si>
    <t>6,13</t>
  </si>
  <si>
    <t>000  0203  0000000  000  300</t>
  </si>
  <si>
    <t>11,107</t>
  </si>
  <si>
    <t>5,21</t>
  </si>
  <si>
    <t>2,387</t>
  </si>
  <si>
    <t>000  0200  0000000  000  220</t>
  </si>
  <si>
    <t>4,316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</si>
  <si>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</si>
  <si>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</si>
  <si>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</si>
  <si>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</si>
  <si>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</si>
  <si>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000  0707  0000000  000  251</t>
  </si>
  <si>
    <t>000  0400  0000000  000  200</t>
  </si>
  <si>
    <t>9,8</t>
  </si>
  <si>
    <t>Оплата труда и начисления на выплаты по оплате труда</t>
  </si>
  <si>
    <t>2,143</t>
  </si>
  <si>
    <t>000  0801  0000000  000  210</t>
  </si>
  <si>
    <t>000  0503  0000000  000  225</t>
  </si>
  <si>
    <t>9,6</t>
  </si>
  <si>
    <t>2,11</t>
  </si>
  <si>
    <t>5,12</t>
  </si>
  <si>
    <t>000  0700  0000000  000  250</t>
  </si>
  <si>
    <t>000  0300  0000000  000  250</t>
  </si>
  <si>
    <t>000  0503  0000000  000  200</t>
  </si>
  <si>
    <t>2,34</t>
  </si>
  <si>
    <t>000  0203  0000000  000  210</t>
  </si>
  <si>
    <t>6,118</t>
  </si>
  <si>
    <t>2,414</t>
  </si>
  <si>
    <t>2,74</t>
  </si>
  <si>
    <t>000  0801  0000000  000  290</t>
  </si>
  <si>
    <t>в т.ч. на оплату труда и начисления на ФОТ</t>
  </si>
  <si>
    <t>12,72</t>
  </si>
  <si>
    <t>000  0800  0000000  000  225</t>
  </si>
  <si>
    <t>000  0400  0000000  000  225</t>
  </si>
  <si>
    <t>000  0102  0000000  000  210</t>
  </si>
  <si>
    <t>Функционирование высшего должностного лица субъекта Российской Федерации и муниципального образования</t>
  </si>
  <si>
    <t>000  0412  0000000  000  200</t>
  </si>
  <si>
    <t>9,30</t>
  </si>
  <si>
    <t>2,30</t>
  </si>
  <si>
    <t>Массовый спорт</t>
  </si>
  <si>
    <t>Коммунальные услуги</t>
  </si>
  <si>
    <t>000  0100  0000000  000  211</t>
  </si>
  <si>
    <t>000  1100  0000000  000  200</t>
  </si>
  <si>
    <t>000  1001  0000000  000  260</t>
  </si>
  <si>
    <t>000  0800  0000000  000  221</t>
  </si>
  <si>
    <t>8,231</t>
  </si>
  <si>
    <t>6,112</t>
  </si>
  <si>
    <t>000  0104  0000000  000  220</t>
  </si>
  <si>
    <t>000  0111  0000000  000  200</t>
  </si>
  <si>
    <t>4,21</t>
  </si>
  <si>
    <t>2,149</t>
  </si>
  <si>
    <t>Общегосударственные вопросы</t>
  </si>
  <si>
    <t>000  1003  0000000  000  200</t>
  </si>
  <si>
    <t>9,2</t>
  </si>
  <si>
    <t>2,147</t>
  </si>
  <si>
    <t>000  9600  0000000  000  000</t>
  </si>
  <si>
    <t>000  0102  0000000  000  000</t>
  </si>
  <si>
    <t>6,2</t>
  </si>
  <si>
    <t>9,38</t>
  </si>
  <si>
    <t>6,114</t>
  </si>
  <si>
    <t>Код показателя</t>
  </si>
  <si>
    <t>9,36</t>
  </si>
  <si>
    <t>000  0203  0000000  000  000</t>
  </si>
  <si>
    <t>5,317</t>
  </si>
  <si>
    <t>2,458</t>
  </si>
  <si>
    <t>Культура</t>
  </si>
  <si>
    <t>9,13</t>
  </si>
  <si>
    <t>000  0801  0000000  000  212</t>
  </si>
  <si>
    <t>9,4</t>
  </si>
  <si>
    <t>2,13</t>
  </si>
  <si>
    <t>Увеличение стоимости основных средств</t>
  </si>
  <si>
    <t>000  0801  0000000  000  000</t>
  </si>
  <si>
    <t>11,27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</si>
  <si>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</si>
  <si>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</si>
  <si>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</si>
  <si>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</si>
  <si>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</si>
  <si>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</si>
  <si>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8,212</t>
  </si>
  <si>
    <t>000  0503  0000000  000  223</t>
  </si>
  <si>
    <t>000  0800  0000000  000  340</t>
  </si>
  <si>
    <t>2,145</t>
  </si>
  <si>
    <t>000  0801  0000000  000  310</t>
  </si>
  <si>
    <t>на другие цели</t>
  </si>
  <si>
    <t>Расходы бюджета - ИТОГО</t>
  </si>
  <si>
    <t>8,20</t>
  </si>
  <si>
    <t>000  0800  0000000  000  300</t>
  </si>
  <si>
    <t>6,135</t>
  </si>
  <si>
    <t>12,2</t>
  </si>
  <si>
    <t>4,335</t>
  </si>
  <si>
    <t>Социальная политика</t>
  </si>
  <si>
    <t>000  0100  0000000  000  213</t>
  </si>
  <si>
    <t>2,72</t>
  </si>
  <si>
    <t>000  0800  0000000  000  223</t>
  </si>
  <si>
    <t>12,91</t>
  </si>
  <si>
    <t>000  0503  0000000  000  340</t>
  </si>
  <si>
    <t>Перечисления другим бюджетам бюджетной системы Российской Федерации</t>
  </si>
  <si>
    <t>000  0503  0000000  000  300</t>
  </si>
  <si>
    <t>Глава сельского поселения</t>
  </si>
  <si>
    <t>Главный бухгалтер</t>
  </si>
  <si>
    <t>(расшифровка подписи)</t>
  </si>
  <si>
    <t>2,10</t>
  </si>
  <si>
    <t>000  0100  0000000  000  222</t>
  </si>
  <si>
    <t>2,12</t>
  </si>
  <si>
    <t>000  0100  0000000  000  224</t>
  </si>
  <si>
    <t>Арендная плата за пользование имуществом</t>
  </si>
  <si>
    <t>2,150</t>
  </si>
  <si>
    <t>000  0104  0000000  000  222</t>
  </si>
  <si>
    <t>2,152</t>
  </si>
  <si>
    <t>000  0104  0000000  000  224</t>
  </si>
  <si>
    <t>3,11</t>
  </si>
  <si>
    <t>000  0200  0000000  000  224</t>
  </si>
  <si>
    <t>3,13</t>
  </si>
  <si>
    <t>000  0200  0000000  000  226</t>
  </si>
  <si>
    <t>3,81</t>
  </si>
  <si>
    <t>000  0203  0000000  000  224</t>
  </si>
  <si>
    <t>3,83</t>
  </si>
  <si>
    <t>000  0203  0000000  000  226</t>
  </si>
  <si>
    <t>6,176</t>
  </si>
  <si>
    <t>000  0505  0000000  000  000</t>
  </si>
  <si>
    <t>Другие вопросы в области жилищно-коммунального хозяйства</t>
  </si>
  <si>
    <t>6,204</t>
  </si>
  <si>
    <t>000  0505  0000000  000  300</t>
  </si>
  <si>
    <t>6,205</t>
  </si>
  <si>
    <t>000  0505  0000000  000  310</t>
  </si>
  <si>
    <t>9,9</t>
  </si>
  <si>
    <t>000  0800  0000000  000  222</t>
  </si>
  <si>
    <t>9,44</t>
  </si>
  <si>
    <t>000  0801  0000000  000  222</t>
  </si>
  <si>
    <t>500,2</t>
  </si>
  <si>
    <t>000 500 002</t>
  </si>
  <si>
    <t>Краснореченского сельского поселения</t>
  </si>
  <si>
    <t>Гусева Ю.В.</t>
  </si>
  <si>
    <t>Белолипецкая М.Н.</t>
  </si>
  <si>
    <t>000  0107  0000000  000  290</t>
  </si>
  <si>
    <t>000  0113  0000000  000  290</t>
  </si>
  <si>
    <t>на 01.10.2015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</si>
</sst>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sz val="11"/>
      <color indexed="8"/>
      <name val="Times New Roman CYR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75" fontId="1" fillId="0" borderId="11" xfId="0" applyNumberFormat="1" applyFont="1" applyBorder="1" applyAlignment="1" applyProtection="1">
      <alignment horizontal="right" wrapText="1"/>
      <protection locked="0"/>
    </xf>
    <xf numFmtId="175" fontId="1" fillId="0" borderId="11" xfId="0" applyNumberFormat="1" applyFont="1" applyBorder="1" applyAlignment="1" applyProtection="1">
      <alignment horizontal="right" wrapText="1"/>
      <protection/>
    </xf>
    <xf numFmtId="175" fontId="1" fillId="0" borderId="11" xfId="0" applyNumberFormat="1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left" wrapText="1"/>
      <protection locked="0"/>
    </xf>
    <xf numFmtId="175" fontId="1" fillId="24" borderId="11" xfId="0" applyNumberFormat="1" applyFont="1" applyFill="1" applyBorder="1" applyAlignment="1" applyProtection="1">
      <alignment horizontal="right" wrapText="1"/>
      <protection/>
    </xf>
    <xf numFmtId="175" fontId="1" fillId="24" borderId="11" xfId="0" applyNumberFormat="1" applyFont="1" applyFill="1" applyBorder="1" applyAlignment="1" applyProtection="1">
      <alignment horizontal="right" wrapText="1"/>
      <protection locked="0"/>
    </xf>
    <xf numFmtId="175" fontId="1" fillId="7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_1_&#1044;&#1086;&#1093;&#1086;&#1076;&#1099;%20&#1076;&#1083;&#1103;%20&#1087;&#1086;&#1089;&#1077;&#1083;&#1077;&#1085;&#1080;&#1081;%20&#1085;&#1072;%202015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E8">
            <v>2500147</v>
          </cell>
          <cell r="H8">
            <v>1911344.46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199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140625" style="0" customWidth="1"/>
    <col min="2" max="2" width="19.28125" style="0" customWidth="1"/>
    <col min="3" max="3" width="58.57421875" style="0" customWidth="1"/>
    <col min="4" max="7" width="10.28125" style="0" customWidth="1"/>
    <col min="8" max="8" width="10.7109375" style="0" customWidth="1"/>
    <col min="9" max="9" width="10.28125" style="0" customWidth="1"/>
  </cols>
  <sheetData>
    <row r="1" spans="1:9" ht="12.75">
      <c r="A1" s="20" t="s">
        <v>268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 t="s">
        <v>154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1" t="s">
        <v>439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2" t="s">
        <v>444</v>
      </c>
      <c r="B4" s="22"/>
      <c r="C4" s="22"/>
      <c r="D4" s="22"/>
      <c r="E4" s="22"/>
      <c r="F4" s="22"/>
      <c r="G4" s="22"/>
      <c r="H4" s="22"/>
      <c r="I4" s="22"/>
    </row>
    <row r="5" spans="1:9" ht="51" customHeight="1">
      <c r="A5" s="1" t="s">
        <v>72</v>
      </c>
      <c r="B5" s="9" t="s">
        <v>367</v>
      </c>
      <c r="C5" s="9" t="s">
        <v>243</v>
      </c>
      <c r="D5" s="1" t="s">
        <v>205</v>
      </c>
      <c r="E5" s="1" t="s">
        <v>121</v>
      </c>
      <c r="F5" s="1" t="s">
        <v>134</v>
      </c>
      <c r="G5" s="1" t="s">
        <v>22</v>
      </c>
      <c r="H5" s="1" t="s">
        <v>294</v>
      </c>
      <c r="I5" s="1" t="s">
        <v>49</v>
      </c>
    </row>
    <row r="6" spans="1:9" ht="12.75">
      <c r="A6" s="2" t="s">
        <v>224</v>
      </c>
      <c r="B6" s="12" t="s">
        <v>362</v>
      </c>
      <c r="C6" s="12" t="s">
        <v>392</v>
      </c>
      <c r="D6" s="7">
        <f>F6-E6</f>
        <v>2520847</v>
      </c>
      <c r="E6" s="7">
        <f>E7+E55+E81+E89+E103+E126+E134+E166+E179</f>
        <v>14100</v>
      </c>
      <c r="F6" s="7">
        <f>F7+F55+F81+F89+F103+F126+F134+F166+F179</f>
        <v>2534947</v>
      </c>
      <c r="G6" s="7">
        <f>I6-H6</f>
        <v>1813958.28</v>
      </c>
      <c r="H6" s="7">
        <f>H7+H55+H81+H89+H103+H126+H134+H166+H179</f>
        <v>7050</v>
      </c>
      <c r="I6" s="7">
        <f>I7+I55+I81+I89+I103+I126+I134+I166+I179</f>
        <v>1821008.28</v>
      </c>
    </row>
    <row r="7" spans="1:9" ht="12.75">
      <c r="A7" s="2" t="s">
        <v>101</v>
      </c>
      <c r="B7" s="12" t="s">
        <v>172</v>
      </c>
      <c r="C7" s="12" t="s">
        <v>358</v>
      </c>
      <c r="D7" s="7">
        <f aca="true" t="shared" si="0" ref="D7:D71">F7-E7</f>
        <v>1861100</v>
      </c>
      <c r="E7" s="7">
        <f>E24+E29+E47+E50</f>
        <v>0</v>
      </c>
      <c r="F7" s="18">
        <f>F24+F29+F47+F50+F46</f>
        <v>1861100</v>
      </c>
      <c r="G7" s="7">
        <f aca="true" t="shared" si="1" ref="G7:G71">I7-H7</f>
        <v>1405312.44</v>
      </c>
      <c r="H7" s="7">
        <f>H24+H29+H47+H50</f>
        <v>0</v>
      </c>
      <c r="I7" s="7">
        <f>I24+I29+I47+I50+I46</f>
        <v>1405312.44</v>
      </c>
    </row>
    <row r="8" spans="1:9" ht="12.75">
      <c r="A8" s="2" t="s">
        <v>267</v>
      </c>
      <c r="B8" s="12" t="s">
        <v>1</v>
      </c>
      <c r="C8" s="12" t="s">
        <v>38</v>
      </c>
      <c r="D8" s="7">
        <f t="shared" si="0"/>
        <v>1693300</v>
      </c>
      <c r="E8" s="7">
        <f>E25+E30+E48+E51</f>
        <v>0</v>
      </c>
      <c r="F8" s="7">
        <f>F25+F30+F48+F51</f>
        <v>1693300</v>
      </c>
      <c r="G8" s="7">
        <f t="shared" si="1"/>
        <v>1296157.1</v>
      </c>
      <c r="H8" s="7">
        <f>H25+H30+H48+H51</f>
        <v>0</v>
      </c>
      <c r="I8" s="7">
        <f>I25+I30+I48+I51</f>
        <v>1296157.1</v>
      </c>
    </row>
    <row r="9" spans="1:9" ht="12.75">
      <c r="A9" s="2" t="s">
        <v>8</v>
      </c>
      <c r="B9" s="12" t="s">
        <v>111</v>
      </c>
      <c r="C9" s="12" t="s">
        <v>321</v>
      </c>
      <c r="D9" s="7">
        <f t="shared" si="0"/>
        <v>1262000</v>
      </c>
      <c r="E9" s="7">
        <f>E10+E11+E12</f>
        <v>0</v>
      </c>
      <c r="F9" s="7">
        <f>F10+F11+F12</f>
        <v>1262000</v>
      </c>
      <c r="G9" s="7">
        <f t="shared" si="1"/>
        <v>906077.14</v>
      </c>
      <c r="H9" s="7">
        <f>H10+H11+H12</f>
        <v>0</v>
      </c>
      <c r="I9" s="7">
        <f>I10+I11+I12</f>
        <v>906077.14</v>
      </c>
    </row>
    <row r="10" spans="1:9" ht="12.75">
      <c r="A10" s="2" t="s">
        <v>251</v>
      </c>
      <c r="B10" s="12" t="s">
        <v>348</v>
      </c>
      <c r="C10" s="12" t="s">
        <v>68</v>
      </c>
      <c r="D10" s="7">
        <f t="shared" si="0"/>
        <v>969200</v>
      </c>
      <c r="E10" s="7">
        <f>E27+E32+E53</f>
        <v>0</v>
      </c>
      <c r="F10" s="7">
        <f>F27+F32+F53</f>
        <v>969200</v>
      </c>
      <c r="G10" s="7">
        <f t="shared" si="1"/>
        <v>699565</v>
      </c>
      <c r="H10" s="7">
        <f>H27+H32+H53</f>
        <v>0</v>
      </c>
      <c r="I10" s="7">
        <f>I27+I32+I53</f>
        <v>699565</v>
      </c>
    </row>
    <row r="11" spans="1:9" ht="12.75">
      <c r="A11" s="2" t="s">
        <v>48</v>
      </c>
      <c r="B11" s="12" t="s">
        <v>175</v>
      </c>
      <c r="C11" s="12" t="s">
        <v>112</v>
      </c>
      <c r="D11" s="7">
        <f t="shared" si="0"/>
        <v>0</v>
      </c>
      <c r="E11" s="7">
        <f>E33</f>
        <v>0</v>
      </c>
      <c r="F11" s="7">
        <f>F33</f>
        <v>0</v>
      </c>
      <c r="G11" s="7">
        <f t="shared" si="1"/>
        <v>0</v>
      </c>
      <c r="H11" s="7">
        <f>H33</f>
        <v>0</v>
      </c>
      <c r="I11" s="7">
        <f>I33</f>
        <v>0</v>
      </c>
    </row>
    <row r="12" spans="1:9" ht="12.75">
      <c r="A12" s="2" t="s">
        <v>281</v>
      </c>
      <c r="B12" s="12" t="s">
        <v>399</v>
      </c>
      <c r="C12" s="12" t="s">
        <v>45</v>
      </c>
      <c r="D12" s="7">
        <f t="shared" si="0"/>
        <v>292800</v>
      </c>
      <c r="E12" s="7">
        <f>E28+E34+E54</f>
        <v>0</v>
      </c>
      <c r="F12" s="7">
        <f>F28+F34</f>
        <v>292800</v>
      </c>
      <c r="G12" s="7">
        <f t="shared" si="1"/>
        <v>206512.14</v>
      </c>
      <c r="H12" s="7">
        <f>H28+H34+H54</f>
        <v>0</v>
      </c>
      <c r="I12" s="7">
        <f>I28+I34</f>
        <v>206512.14</v>
      </c>
    </row>
    <row r="13" spans="1:9" ht="12.75">
      <c r="A13" s="2" t="s">
        <v>47</v>
      </c>
      <c r="B13" s="12" t="s">
        <v>207</v>
      </c>
      <c r="C13" s="12" t="s">
        <v>97</v>
      </c>
      <c r="D13" s="7">
        <f t="shared" si="0"/>
        <v>67400</v>
      </c>
      <c r="E13" s="7">
        <f>E14+E16+E18+E19+E20</f>
        <v>0</v>
      </c>
      <c r="F13" s="7">
        <f>F14+F16+F18+F19+F20</f>
        <v>67400</v>
      </c>
      <c r="G13" s="7">
        <f t="shared" si="1"/>
        <v>29049.39</v>
      </c>
      <c r="H13" s="7">
        <f>H14+H16+H18+H19+H20</f>
        <v>0</v>
      </c>
      <c r="I13" s="7">
        <f>I14+I16+I18+I19+I20</f>
        <v>29049.39</v>
      </c>
    </row>
    <row r="14" spans="1:9" ht="12.75">
      <c r="A14" s="2" t="s">
        <v>291</v>
      </c>
      <c r="B14" s="12" t="s">
        <v>34</v>
      </c>
      <c r="C14" s="12" t="s">
        <v>246</v>
      </c>
      <c r="D14" s="7">
        <f t="shared" si="0"/>
        <v>39000</v>
      </c>
      <c r="E14" s="7">
        <f aca="true" t="shared" si="2" ref="E14:F19">E36</f>
        <v>0</v>
      </c>
      <c r="F14" s="7">
        <f t="shared" si="2"/>
        <v>39000</v>
      </c>
      <c r="G14" s="7">
        <f t="shared" si="1"/>
        <v>11209.65</v>
      </c>
      <c r="H14" s="7">
        <f aca="true" t="shared" si="3" ref="H14:I19">H36</f>
        <v>0</v>
      </c>
      <c r="I14" s="7">
        <f t="shared" si="3"/>
        <v>11209.65</v>
      </c>
    </row>
    <row r="15" spans="1:9" ht="12.75">
      <c r="A15" s="2" t="s">
        <v>409</v>
      </c>
      <c r="B15" s="12" t="s">
        <v>410</v>
      </c>
      <c r="C15" s="12" t="s">
        <v>180</v>
      </c>
      <c r="D15" s="7">
        <f t="shared" si="0"/>
        <v>2700</v>
      </c>
      <c r="E15" s="8">
        <f t="shared" si="2"/>
        <v>0</v>
      </c>
      <c r="F15" s="8">
        <f t="shared" si="2"/>
        <v>2700</v>
      </c>
      <c r="G15" s="7">
        <f t="shared" si="1"/>
        <v>0</v>
      </c>
      <c r="H15" s="8">
        <f t="shared" si="3"/>
        <v>0</v>
      </c>
      <c r="I15" s="8">
        <f t="shared" si="3"/>
        <v>0</v>
      </c>
    </row>
    <row r="16" spans="1:9" ht="12.75">
      <c r="A16" s="2" t="s">
        <v>326</v>
      </c>
      <c r="B16" s="12" t="s">
        <v>92</v>
      </c>
      <c r="C16" s="12" t="s">
        <v>347</v>
      </c>
      <c r="D16" s="7">
        <f t="shared" si="0"/>
        <v>5300</v>
      </c>
      <c r="E16" s="7">
        <f t="shared" si="2"/>
        <v>0</v>
      </c>
      <c r="F16" s="7">
        <f t="shared" si="2"/>
        <v>5300</v>
      </c>
      <c r="G16" s="7">
        <f t="shared" si="1"/>
        <v>0</v>
      </c>
      <c r="H16" s="7">
        <f t="shared" si="3"/>
        <v>0</v>
      </c>
      <c r="I16" s="7">
        <f t="shared" si="3"/>
        <v>0</v>
      </c>
    </row>
    <row r="17" spans="1:9" ht="12.75">
      <c r="A17" s="2" t="s">
        <v>411</v>
      </c>
      <c r="B17" s="12" t="s">
        <v>412</v>
      </c>
      <c r="C17" s="12" t="s">
        <v>413</v>
      </c>
      <c r="D17" s="7">
        <f t="shared" si="0"/>
        <v>81000</v>
      </c>
      <c r="E17" s="8">
        <f t="shared" si="2"/>
        <v>0</v>
      </c>
      <c r="F17" s="8">
        <f t="shared" si="2"/>
        <v>81000</v>
      </c>
      <c r="G17" s="7">
        <f t="shared" si="1"/>
        <v>80896.23</v>
      </c>
      <c r="H17" s="8">
        <f t="shared" si="3"/>
        <v>0</v>
      </c>
      <c r="I17" s="8">
        <f t="shared" si="3"/>
        <v>80896.23</v>
      </c>
    </row>
    <row r="18" spans="1:9" ht="12.75">
      <c r="A18" s="2" t="s">
        <v>376</v>
      </c>
      <c r="B18" s="12" t="s">
        <v>17</v>
      </c>
      <c r="C18" s="12" t="s">
        <v>269</v>
      </c>
      <c r="D18" s="7">
        <f t="shared" si="0"/>
        <v>3000</v>
      </c>
      <c r="E18" s="7">
        <f t="shared" si="2"/>
        <v>0</v>
      </c>
      <c r="F18" s="7">
        <f t="shared" si="2"/>
        <v>3000</v>
      </c>
      <c r="G18" s="7">
        <f t="shared" si="1"/>
        <v>2890</v>
      </c>
      <c r="H18" s="7">
        <f t="shared" si="3"/>
        <v>0</v>
      </c>
      <c r="I18" s="7">
        <f t="shared" si="3"/>
        <v>2890</v>
      </c>
    </row>
    <row r="19" spans="1:9" ht="12.75">
      <c r="A19" s="2" t="s">
        <v>117</v>
      </c>
      <c r="B19" s="12" t="s">
        <v>290</v>
      </c>
      <c r="C19" s="12" t="s">
        <v>288</v>
      </c>
      <c r="D19" s="7">
        <f t="shared" si="0"/>
        <v>18700</v>
      </c>
      <c r="E19" s="7">
        <f t="shared" si="2"/>
        <v>0</v>
      </c>
      <c r="F19" s="7">
        <f t="shared" si="2"/>
        <v>18700</v>
      </c>
      <c r="G19" s="7">
        <f t="shared" si="1"/>
        <v>13596.49</v>
      </c>
      <c r="H19" s="7">
        <f t="shared" si="3"/>
        <v>0</v>
      </c>
      <c r="I19" s="7">
        <f t="shared" si="3"/>
        <v>13596.49</v>
      </c>
    </row>
    <row r="20" spans="1:9" ht="12.75">
      <c r="A20" s="2" t="s">
        <v>76</v>
      </c>
      <c r="B20" s="12" t="s">
        <v>118</v>
      </c>
      <c r="C20" s="12" t="s">
        <v>381</v>
      </c>
      <c r="D20" s="7">
        <f t="shared" si="0"/>
        <v>1400</v>
      </c>
      <c r="E20" s="7">
        <f>E42+E49</f>
        <v>0</v>
      </c>
      <c r="F20" s="7">
        <f>F42+F49</f>
        <v>1400</v>
      </c>
      <c r="G20" s="7">
        <f t="shared" si="1"/>
        <v>1353.25</v>
      </c>
      <c r="H20" s="7">
        <f>H42+H49</f>
        <v>0</v>
      </c>
      <c r="I20" s="7">
        <f>I42+I49</f>
        <v>1353.25</v>
      </c>
    </row>
    <row r="21" spans="1:9" ht="12.75">
      <c r="A21" s="2" t="s">
        <v>345</v>
      </c>
      <c r="B21" s="12" t="s">
        <v>79</v>
      </c>
      <c r="C21" s="12" t="s">
        <v>315</v>
      </c>
      <c r="D21" s="7">
        <f t="shared" si="0"/>
        <v>102800</v>
      </c>
      <c r="E21" s="7">
        <f>E22+E23</f>
        <v>0</v>
      </c>
      <c r="F21" s="7">
        <f>F22+F23</f>
        <v>102800</v>
      </c>
      <c r="G21" s="7">
        <f t="shared" si="1"/>
        <v>44155.34</v>
      </c>
      <c r="H21" s="7">
        <f>H22+H23</f>
        <v>0</v>
      </c>
      <c r="I21" s="7">
        <f>I22+I23</f>
        <v>44155.34</v>
      </c>
    </row>
    <row r="22" spans="1:9" ht="12.75">
      <c r="A22" s="2" t="s">
        <v>113</v>
      </c>
      <c r="B22" s="12" t="s">
        <v>185</v>
      </c>
      <c r="C22" s="12" t="s">
        <v>377</v>
      </c>
      <c r="D22" s="7">
        <f t="shared" si="0"/>
        <v>0</v>
      </c>
      <c r="E22" s="7">
        <f>E44</f>
        <v>0</v>
      </c>
      <c r="F22" s="7">
        <f>F44</f>
        <v>0</v>
      </c>
      <c r="G22" s="7">
        <f t="shared" si="1"/>
        <v>0</v>
      </c>
      <c r="H22" s="7">
        <f>H44</f>
        <v>0</v>
      </c>
      <c r="I22" s="7">
        <f>I44</f>
        <v>0</v>
      </c>
    </row>
    <row r="23" spans="1:9" ht="12.75">
      <c r="A23" s="2" t="s">
        <v>331</v>
      </c>
      <c r="B23" s="12" t="s">
        <v>70</v>
      </c>
      <c r="C23" s="12" t="s">
        <v>292</v>
      </c>
      <c r="D23" s="7">
        <f t="shared" si="0"/>
        <v>102800</v>
      </c>
      <c r="E23" s="7">
        <f>E45</f>
        <v>0</v>
      </c>
      <c r="F23" s="7">
        <f>F45</f>
        <v>102800</v>
      </c>
      <c r="G23" s="7">
        <f t="shared" si="1"/>
        <v>44155.34</v>
      </c>
      <c r="H23" s="7">
        <f>H45</f>
        <v>0</v>
      </c>
      <c r="I23" s="7">
        <f>I45</f>
        <v>44155.34</v>
      </c>
    </row>
    <row r="24" spans="1:9" ht="18.75">
      <c r="A24" s="2" t="s">
        <v>400</v>
      </c>
      <c r="B24" s="12" t="s">
        <v>363</v>
      </c>
      <c r="C24" s="12" t="s">
        <v>342</v>
      </c>
      <c r="D24" s="7">
        <f t="shared" si="0"/>
        <v>595300</v>
      </c>
      <c r="E24" s="7">
        <f>E25</f>
        <v>0</v>
      </c>
      <c r="F24" s="18">
        <f>F25</f>
        <v>595300</v>
      </c>
      <c r="G24" s="7">
        <f t="shared" si="1"/>
        <v>421637.81</v>
      </c>
      <c r="H24" s="7">
        <f>H25</f>
        <v>0</v>
      </c>
      <c r="I24" s="18">
        <f>I25</f>
        <v>421637.81</v>
      </c>
    </row>
    <row r="25" spans="1:9" ht="12.75">
      <c r="A25" s="2" t="s">
        <v>176</v>
      </c>
      <c r="B25" s="12" t="s">
        <v>232</v>
      </c>
      <c r="C25" s="12" t="s">
        <v>38</v>
      </c>
      <c r="D25" s="7">
        <f t="shared" si="0"/>
        <v>595300</v>
      </c>
      <c r="E25" s="7">
        <f>E26</f>
        <v>0</v>
      </c>
      <c r="F25" s="7">
        <f>F26</f>
        <v>595300</v>
      </c>
      <c r="G25" s="7">
        <f t="shared" si="1"/>
        <v>421637.81</v>
      </c>
      <c r="H25" s="7">
        <f>H26</f>
        <v>0</v>
      </c>
      <c r="I25" s="7">
        <f>I26</f>
        <v>421637.81</v>
      </c>
    </row>
    <row r="26" spans="1:9" ht="12.75">
      <c r="A26" s="2" t="s">
        <v>335</v>
      </c>
      <c r="B26" s="12" t="s">
        <v>341</v>
      </c>
      <c r="C26" s="12" t="s">
        <v>321</v>
      </c>
      <c r="D26" s="7">
        <f t="shared" si="0"/>
        <v>595300</v>
      </c>
      <c r="E26" s="7">
        <f>E27+E28</f>
        <v>0</v>
      </c>
      <c r="F26" s="7">
        <f>F27+F28</f>
        <v>595300</v>
      </c>
      <c r="G26" s="7">
        <f t="shared" si="1"/>
        <v>421637.81</v>
      </c>
      <c r="H26" s="7">
        <f>H27+H28</f>
        <v>0</v>
      </c>
      <c r="I26" s="7">
        <f>I27+I28</f>
        <v>421637.81</v>
      </c>
    </row>
    <row r="27" spans="1:9" ht="12.75">
      <c r="A27" s="2" t="s">
        <v>151</v>
      </c>
      <c r="B27" s="12" t="s">
        <v>148</v>
      </c>
      <c r="C27" s="12" t="s">
        <v>68</v>
      </c>
      <c r="D27" s="7">
        <f t="shared" si="0"/>
        <v>457200</v>
      </c>
      <c r="E27" s="6">
        <v>0</v>
      </c>
      <c r="F27" s="6">
        <v>457200</v>
      </c>
      <c r="G27" s="7">
        <f t="shared" si="1"/>
        <v>324768</v>
      </c>
      <c r="H27" s="6">
        <v>0</v>
      </c>
      <c r="I27" s="6">
        <v>324768</v>
      </c>
    </row>
    <row r="28" spans="1:9" ht="12.75">
      <c r="A28" s="2" t="s">
        <v>194</v>
      </c>
      <c r="B28" s="12" t="s">
        <v>191</v>
      </c>
      <c r="C28" s="12" t="s">
        <v>45</v>
      </c>
      <c r="D28" s="7">
        <f t="shared" si="0"/>
        <v>138100</v>
      </c>
      <c r="E28" s="6">
        <v>0</v>
      </c>
      <c r="F28" s="6">
        <v>138100</v>
      </c>
      <c r="G28" s="7">
        <f t="shared" si="1"/>
        <v>96869.81</v>
      </c>
      <c r="H28" s="6">
        <v>0</v>
      </c>
      <c r="I28" s="6">
        <v>96869.81</v>
      </c>
    </row>
    <row r="29" spans="1:9" ht="27.75">
      <c r="A29" s="2" t="s">
        <v>133</v>
      </c>
      <c r="B29" s="12" t="s">
        <v>78</v>
      </c>
      <c r="C29" s="12" t="s">
        <v>99</v>
      </c>
      <c r="D29" s="7">
        <f t="shared" si="0"/>
        <v>920600</v>
      </c>
      <c r="E29" s="7">
        <f>E30+E43</f>
        <v>0</v>
      </c>
      <c r="F29" s="18">
        <f>F30+F43</f>
        <v>920600</v>
      </c>
      <c r="G29" s="7">
        <f t="shared" si="1"/>
        <v>638540.2899999999</v>
      </c>
      <c r="H29" s="7">
        <f>H30+H43</f>
        <v>0</v>
      </c>
      <c r="I29" s="18">
        <f>I30+I43</f>
        <v>638540.2899999999</v>
      </c>
    </row>
    <row r="30" spans="1:9" ht="12.75">
      <c r="A30" s="2" t="s">
        <v>322</v>
      </c>
      <c r="B30" s="12" t="s">
        <v>152</v>
      </c>
      <c r="C30" s="12" t="s">
        <v>38</v>
      </c>
      <c r="D30" s="7">
        <f t="shared" si="0"/>
        <v>817800</v>
      </c>
      <c r="E30" s="7">
        <f>E31+E35+E42</f>
        <v>0</v>
      </c>
      <c r="F30" s="7">
        <f>F31+F35+F42</f>
        <v>817800</v>
      </c>
      <c r="G30" s="7">
        <f t="shared" si="1"/>
        <v>594384.95</v>
      </c>
      <c r="H30" s="7">
        <f>H31+H35+H42</f>
        <v>0</v>
      </c>
      <c r="I30" s="7">
        <f>I31+I35+I42</f>
        <v>594384.95</v>
      </c>
    </row>
    <row r="31" spans="1:9" ht="12.75">
      <c r="A31" s="2" t="s">
        <v>163</v>
      </c>
      <c r="B31" s="12" t="s">
        <v>41</v>
      </c>
      <c r="C31" s="12" t="s">
        <v>321</v>
      </c>
      <c r="D31" s="7">
        <f t="shared" si="0"/>
        <v>666700</v>
      </c>
      <c r="E31" s="7">
        <f>SUM(E32:E34)</f>
        <v>0</v>
      </c>
      <c r="F31" s="7">
        <f>SUM(F32:F34)</f>
        <v>666700</v>
      </c>
      <c r="G31" s="7">
        <f t="shared" si="1"/>
        <v>484439.33</v>
      </c>
      <c r="H31" s="7">
        <f>SUM(H32:H34)</f>
        <v>0</v>
      </c>
      <c r="I31" s="7">
        <f>SUM(I32:I34)</f>
        <v>484439.33</v>
      </c>
    </row>
    <row r="32" spans="1:9" ht="12.75">
      <c r="A32" s="2" t="s">
        <v>389</v>
      </c>
      <c r="B32" s="12" t="s">
        <v>230</v>
      </c>
      <c r="C32" s="12" t="s">
        <v>68</v>
      </c>
      <c r="D32" s="7">
        <f t="shared" si="0"/>
        <v>512000</v>
      </c>
      <c r="E32" s="6">
        <v>0</v>
      </c>
      <c r="F32" s="6">
        <v>512000</v>
      </c>
      <c r="G32" s="7">
        <f t="shared" si="1"/>
        <v>374797</v>
      </c>
      <c r="H32" s="6">
        <v>0</v>
      </c>
      <c r="I32" s="6">
        <v>374797</v>
      </c>
    </row>
    <row r="33" spans="1:9" ht="12.75">
      <c r="A33" s="2" t="s">
        <v>120</v>
      </c>
      <c r="B33" s="12" t="s">
        <v>84</v>
      </c>
      <c r="C33" s="12" t="s">
        <v>112</v>
      </c>
      <c r="D33" s="7">
        <f t="shared" si="0"/>
        <v>0</v>
      </c>
      <c r="E33" s="6">
        <v>0</v>
      </c>
      <c r="F33" s="6">
        <v>0</v>
      </c>
      <c r="G33" s="7">
        <f t="shared" si="1"/>
        <v>0</v>
      </c>
      <c r="H33" s="6">
        <v>0</v>
      </c>
      <c r="I33" s="6">
        <v>0</v>
      </c>
    </row>
    <row r="34" spans="1:9" ht="12.75">
      <c r="A34" s="2" t="s">
        <v>361</v>
      </c>
      <c r="B34" s="12" t="s">
        <v>252</v>
      </c>
      <c r="C34" s="12" t="s">
        <v>45</v>
      </c>
      <c r="D34" s="7">
        <f t="shared" si="0"/>
        <v>154700</v>
      </c>
      <c r="E34" s="6">
        <v>0</v>
      </c>
      <c r="F34" s="6">
        <v>154700</v>
      </c>
      <c r="G34" s="7">
        <f t="shared" si="1"/>
        <v>109642.33</v>
      </c>
      <c r="H34" s="6">
        <v>0</v>
      </c>
      <c r="I34" s="6">
        <v>109642.33</v>
      </c>
    </row>
    <row r="35" spans="1:9" ht="12.75">
      <c r="A35" s="2" t="s">
        <v>123</v>
      </c>
      <c r="B35" s="12" t="s">
        <v>354</v>
      </c>
      <c r="C35" s="12" t="s">
        <v>97</v>
      </c>
      <c r="D35" s="7">
        <f t="shared" si="0"/>
        <v>149700</v>
      </c>
      <c r="E35" s="7">
        <f>SUM(E36:E41)</f>
        <v>0</v>
      </c>
      <c r="F35" s="7">
        <f>SUM(F36:F41)</f>
        <v>149700</v>
      </c>
      <c r="G35" s="7">
        <f t="shared" si="1"/>
        <v>108592.37</v>
      </c>
      <c r="H35" s="7">
        <f>SUM(H36:H41)</f>
        <v>0</v>
      </c>
      <c r="I35" s="7">
        <f>SUM(I36:I41)</f>
        <v>108592.37</v>
      </c>
    </row>
    <row r="36" spans="1:9" ht="12.75">
      <c r="A36" s="2" t="s">
        <v>357</v>
      </c>
      <c r="B36" s="12" t="s">
        <v>125</v>
      </c>
      <c r="C36" s="12" t="s">
        <v>246</v>
      </c>
      <c r="D36" s="7">
        <f t="shared" si="0"/>
        <v>39000</v>
      </c>
      <c r="E36" s="6">
        <v>0</v>
      </c>
      <c r="F36" s="6">
        <v>39000</v>
      </c>
      <c r="G36" s="7">
        <f t="shared" si="1"/>
        <v>11209.65</v>
      </c>
      <c r="H36" s="6">
        <v>0</v>
      </c>
      <c r="I36" s="6">
        <v>11209.65</v>
      </c>
    </row>
    <row r="37" spans="1:9" ht="12.75">
      <c r="A37" s="2" t="s">
        <v>414</v>
      </c>
      <c r="B37" s="12" t="s">
        <v>415</v>
      </c>
      <c r="C37" s="12" t="s">
        <v>180</v>
      </c>
      <c r="D37" s="7">
        <f t="shared" si="0"/>
        <v>2700</v>
      </c>
      <c r="E37" s="6">
        <v>0</v>
      </c>
      <c r="F37" s="6">
        <v>2700</v>
      </c>
      <c r="G37" s="7">
        <f t="shared" si="1"/>
        <v>0</v>
      </c>
      <c r="H37" s="6">
        <v>0</v>
      </c>
      <c r="I37" s="6">
        <v>0</v>
      </c>
    </row>
    <row r="38" spans="1:9" ht="12.75">
      <c r="A38" s="2" t="s">
        <v>263</v>
      </c>
      <c r="B38" s="12" t="s">
        <v>159</v>
      </c>
      <c r="C38" s="12" t="s">
        <v>347</v>
      </c>
      <c r="D38" s="7">
        <f t="shared" si="0"/>
        <v>5300</v>
      </c>
      <c r="E38" s="6">
        <v>0</v>
      </c>
      <c r="F38" s="6">
        <v>5300</v>
      </c>
      <c r="G38" s="7">
        <f t="shared" si="1"/>
        <v>0</v>
      </c>
      <c r="H38" s="6">
        <v>0</v>
      </c>
      <c r="I38" s="6">
        <v>0</v>
      </c>
    </row>
    <row r="39" spans="1:9" ht="12.75">
      <c r="A39" s="2" t="s">
        <v>416</v>
      </c>
      <c r="B39" s="12" t="s">
        <v>417</v>
      </c>
      <c r="C39" s="12" t="s">
        <v>413</v>
      </c>
      <c r="D39" s="7">
        <f t="shared" si="0"/>
        <v>81000</v>
      </c>
      <c r="E39" s="6">
        <v>0</v>
      </c>
      <c r="F39" s="6">
        <v>81000</v>
      </c>
      <c r="G39" s="7">
        <f t="shared" si="1"/>
        <v>80896.23</v>
      </c>
      <c r="H39" s="6">
        <v>0</v>
      </c>
      <c r="I39" s="6">
        <v>80896.23</v>
      </c>
    </row>
    <row r="40" spans="1:9" ht="12.75">
      <c r="A40" s="2" t="s">
        <v>220</v>
      </c>
      <c r="B40" s="12" t="s">
        <v>143</v>
      </c>
      <c r="C40" s="12" t="s">
        <v>269</v>
      </c>
      <c r="D40" s="7">
        <f t="shared" si="0"/>
        <v>3000</v>
      </c>
      <c r="E40" s="6">
        <v>0</v>
      </c>
      <c r="F40" s="6">
        <v>3000</v>
      </c>
      <c r="G40" s="7">
        <f t="shared" si="1"/>
        <v>2890</v>
      </c>
      <c r="H40" s="6">
        <v>0</v>
      </c>
      <c r="I40" s="6">
        <v>2890</v>
      </c>
    </row>
    <row r="41" spans="1:9" ht="12.75">
      <c r="A41" s="2" t="s">
        <v>55</v>
      </c>
      <c r="B41" s="12" t="s">
        <v>385</v>
      </c>
      <c r="C41" s="12" t="s">
        <v>288</v>
      </c>
      <c r="D41" s="7">
        <f t="shared" si="0"/>
        <v>18700</v>
      </c>
      <c r="E41" s="6">
        <v>0</v>
      </c>
      <c r="F41" s="6">
        <v>18700</v>
      </c>
      <c r="G41" s="7">
        <f t="shared" si="1"/>
        <v>13596.49</v>
      </c>
      <c r="H41" s="6">
        <v>0</v>
      </c>
      <c r="I41" s="6">
        <v>13596.49</v>
      </c>
    </row>
    <row r="42" spans="1:9" ht="12.75">
      <c r="A42" s="2" t="s">
        <v>147</v>
      </c>
      <c r="B42" s="12" t="s">
        <v>20</v>
      </c>
      <c r="C42" s="12" t="s">
        <v>381</v>
      </c>
      <c r="D42" s="7">
        <f t="shared" si="0"/>
        <v>1400</v>
      </c>
      <c r="E42" s="6">
        <v>0</v>
      </c>
      <c r="F42" s="6">
        <v>1400</v>
      </c>
      <c r="G42" s="7">
        <f t="shared" si="1"/>
        <v>1353.25</v>
      </c>
      <c r="H42" s="6">
        <v>0</v>
      </c>
      <c r="I42" s="6">
        <v>1353.25</v>
      </c>
    </row>
    <row r="43" spans="1:9" ht="12.75">
      <c r="A43" s="2" t="s">
        <v>303</v>
      </c>
      <c r="B43" s="12" t="s">
        <v>171</v>
      </c>
      <c r="C43" s="12" t="s">
        <v>315</v>
      </c>
      <c r="D43" s="7">
        <f t="shared" si="0"/>
        <v>102800</v>
      </c>
      <c r="E43" s="7">
        <f>E44+E45</f>
        <v>0</v>
      </c>
      <c r="F43" s="7">
        <f>F44+F45</f>
        <v>102800</v>
      </c>
      <c r="G43" s="7">
        <f t="shared" si="1"/>
        <v>44155.34</v>
      </c>
      <c r="H43" s="7">
        <f>H44+H45</f>
        <v>0</v>
      </c>
      <c r="I43" s="7">
        <f>I44+I45</f>
        <v>44155.34</v>
      </c>
    </row>
    <row r="44" spans="1:9" ht="12.75">
      <c r="A44" s="2" t="s">
        <v>61</v>
      </c>
      <c r="B44" s="12" t="s">
        <v>63</v>
      </c>
      <c r="C44" s="12" t="s">
        <v>377</v>
      </c>
      <c r="D44" s="7">
        <f t="shared" si="0"/>
        <v>0</v>
      </c>
      <c r="E44" s="6">
        <v>0</v>
      </c>
      <c r="F44" s="6">
        <v>0</v>
      </c>
      <c r="G44" s="7">
        <f t="shared" si="1"/>
        <v>0</v>
      </c>
      <c r="H44" s="6">
        <v>0</v>
      </c>
      <c r="I44" s="6">
        <v>0</v>
      </c>
    </row>
    <row r="45" spans="1:9" ht="12.75">
      <c r="A45" s="2" t="s">
        <v>254</v>
      </c>
      <c r="B45" s="12" t="s">
        <v>164</v>
      </c>
      <c r="C45" s="12" t="s">
        <v>292</v>
      </c>
      <c r="D45" s="7">
        <f t="shared" si="0"/>
        <v>102800</v>
      </c>
      <c r="E45" s="6">
        <v>0</v>
      </c>
      <c r="F45" s="6">
        <v>102800</v>
      </c>
      <c r="G45" s="7">
        <f t="shared" si="1"/>
        <v>44155.34</v>
      </c>
      <c r="H45" s="6">
        <v>0</v>
      </c>
      <c r="I45" s="6">
        <v>44155.34</v>
      </c>
    </row>
    <row r="46" spans="1:9" ht="12.75">
      <c r="A46" s="14">
        <v>2.274</v>
      </c>
      <c r="B46" s="15" t="s">
        <v>442</v>
      </c>
      <c r="C46" s="15" t="s">
        <v>381</v>
      </c>
      <c r="D46" s="16">
        <v>65000</v>
      </c>
      <c r="E46" s="17">
        <v>0</v>
      </c>
      <c r="F46" s="17">
        <v>65000</v>
      </c>
      <c r="G46" s="16">
        <v>0</v>
      </c>
      <c r="H46" s="17">
        <v>0</v>
      </c>
      <c r="I46" s="17">
        <v>65000</v>
      </c>
    </row>
    <row r="47" spans="1:9" ht="12.75">
      <c r="A47" s="2" t="s">
        <v>310</v>
      </c>
      <c r="B47" s="12" t="s">
        <v>285</v>
      </c>
      <c r="C47" s="12" t="s">
        <v>44</v>
      </c>
      <c r="D47" s="7">
        <f t="shared" si="0"/>
        <v>0</v>
      </c>
      <c r="E47" s="7">
        <f>E48</f>
        <v>0</v>
      </c>
      <c r="F47" s="7">
        <f>F48</f>
        <v>0</v>
      </c>
      <c r="G47" s="7">
        <f t="shared" si="1"/>
        <v>0</v>
      </c>
      <c r="H47" s="7">
        <f>H48</f>
        <v>0</v>
      </c>
      <c r="I47" s="7">
        <f>I48</f>
        <v>0</v>
      </c>
    </row>
    <row r="48" spans="1:9" ht="12.75">
      <c r="A48" s="2" t="s">
        <v>64</v>
      </c>
      <c r="B48" s="12" t="s">
        <v>355</v>
      </c>
      <c r="C48" s="12" t="s">
        <v>38</v>
      </c>
      <c r="D48" s="7">
        <f t="shared" si="0"/>
        <v>0</v>
      </c>
      <c r="E48" s="7">
        <f>E49</f>
        <v>0</v>
      </c>
      <c r="F48" s="7">
        <f>F49</f>
        <v>0</v>
      </c>
      <c r="G48" s="7">
        <f t="shared" si="1"/>
        <v>0</v>
      </c>
      <c r="H48" s="7">
        <f>H49</f>
        <v>0</v>
      </c>
      <c r="I48" s="7">
        <f>I49</f>
        <v>0</v>
      </c>
    </row>
    <row r="49" spans="1:9" ht="12.75">
      <c r="A49" s="2" t="s">
        <v>334</v>
      </c>
      <c r="B49" s="12" t="s">
        <v>239</v>
      </c>
      <c r="C49" s="12" t="s">
        <v>381</v>
      </c>
      <c r="D49" s="7">
        <f t="shared" si="0"/>
        <v>0</v>
      </c>
      <c r="E49" s="6">
        <v>0</v>
      </c>
      <c r="F49" s="6">
        <v>0</v>
      </c>
      <c r="G49" s="7">
        <f t="shared" si="1"/>
        <v>0</v>
      </c>
      <c r="H49" s="6">
        <v>0</v>
      </c>
      <c r="I49" s="6">
        <v>0</v>
      </c>
    </row>
    <row r="50" spans="1:9" ht="12.75">
      <c r="A50" s="2" t="s">
        <v>195</v>
      </c>
      <c r="B50" s="12" t="s">
        <v>87</v>
      </c>
      <c r="C50" s="12" t="s">
        <v>313</v>
      </c>
      <c r="D50" s="7">
        <f t="shared" si="0"/>
        <v>280200</v>
      </c>
      <c r="E50" s="7">
        <f>E51</f>
        <v>0</v>
      </c>
      <c r="F50" s="7">
        <f>F51</f>
        <v>280200</v>
      </c>
      <c r="G50" s="7">
        <f t="shared" si="1"/>
        <v>280134.34</v>
      </c>
      <c r="H50" s="7">
        <f>H51</f>
        <v>0</v>
      </c>
      <c r="I50" s="7">
        <f>I51</f>
        <v>280134.34</v>
      </c>
    </row>
    <row r="51" spans="1:9" ht="12.75">
      <c r="A51" s="2" t="s">
        <v>371</v>
      </c>
      <c r="B51" s="12" t="s">
        <v>142</v>
      </c>
      <c r="C51" s="12" t="s">
        <v>38</v>
      </c>
      <c r="D51" s="7">
        <f t="shared" si="0"/>
        <v>280200</v>
      </c>
      <c r="E51" s="7">
        <f>E52</f>
        <v>0</v>
      </c>
      <c r="F51" s="7">
        <f>F52</f>
        <v>280200</v>
      </c>
      <c r="G51" s="7">
        <f t="shared" si="1"/>
        <v>280134.34</v>
      </c>
      <c r="H51" s="7">
        <f>H52</f>
        <v>0</v>
      </c>
      <c r="I51" s="7">
        <f>I52</f>
        <v>280134.34</v>
      </c>
    </row>
    <row r="52" spans="1:9" ht="12.75">
      <c r="A52" s="2" t="s">
        <v>179</v>
      </c>
      <c r="B52" s="12" t="s">
        <v>35</v>
      </c>
      <c r="C52" s="12" t="s">
        <v>321</v>
      </c>
      <c r="D52" s="7">
        <f t="shared" si="0"/>
        <v>280200</v>
      </c>
      <c r="E52" s="7">
        <f>E53+E54</f>
        <v>0</v>
      </c>
      <c r="F52" s="7">
        <f>F53+F54</f>
        <v>280200</v>
      </c>
      <c r="G52" s="7">
        <f t="shared" si="1"/>
        <v>280134.34</v>
      </c>
      <c r="H52" s="7">
        <f>H53+H54</f>
        <v>0</v>
      </c>
      <c r="I52" s="7">
        <f>I53+I54</f>
        <v>280134.34</v>
      </c>
    </row>
    <row r="53" spans="1:9" ht="12.75">
      <c r="A53" s="2" t="s">
        <v>37</v>
      </c>
      <c r="B53" s="12" t="s">
        <v>208</v>
      </c>
      <c r="C53" s="12" t="s">
        <v>68</v>
      </c>
      <c r="D53" s="7">
        <f t="shared" si="0"/>
        <v>0</v>
      </c>
      <c r="E53" s="6">
        <v>0</v>
      </c>
      <c r="F53" s="6">
        <v>0</v>
      </c>
      <c r="G53" s="7">
        <f t="shared" si="1"/>
        <v>0</v>
      </c>
      <c r="H53" s="6">
        <v>0</v>
      </c>
      <c r="I53" s="6">
        <v>0</v>
      </c>
    </row>
    <row r="54" spans="1:9" ht="12.75">
      <c r="A54" s="2" t="s">
        <v>96</v>
      </c>
      <c r="B54" s="12" t="s">
        <v>443</v>
      </c>
      <c r="C54" s="12" t="s">
        <v>381</v>
      </c>
      <c r="D54" s="7">
        <f t="shared" si="0"/>
        <v>280200</v>
      </c>
      <c r="E54" s="6">
        <v>0</v>
      </c>
      <c r="F54" s="6">
        <v>280200</v>
      </c>
      <c r="G54" s="7">
        <f t="shared" si="1"/>
        <v>280134.34</v>
      </c>
      <c r="H54" s="6">
        <v>0</v>
      </c>
      <c r="I54" s="6">
        <v>280134.34</v>
      </c>
    </row>
    <row r="55" spans="1:9" ht="12.75">
      <c r="A55" s="2" t="s">
        <v>277</v>
      </c>
      <c r="B55" s="12" t="s">
        <v>62</v>
      </c>
      <c r="C55" s="12" t="s">
        <v>228</v>
      </c>
      <c r="D55" s="7">
        <f t="shared" si="0"/>
        <v>60100</v>
      </c>
      <c r="E55" s="7">
        <f>E56+E66</f>
        <v>0</v>
      </c>
      <c r="F55" s="18">
        <f>F56+F66</f>
        <v>60100</v>
      </c>
      <c r="G55" s="7">
        <f t="shared" si="1"/>
        <v>45514.42</v>
      </c>
      <c r="H55" s="7">
        <f>H56+H66</f>
        <v>0</v>
      </c>
      <c r="I55" s="18">
        <f>I56+I66</f>
        <v>45514.42</v>
      </c>
    </row>
    <row r="56" spans="1:9" ht="12.75">
      <c r="A56" s="2" t="s">
        <v>12</v>
      </c>
      <c r="B56" s="12" t="s">
        <v>109</v>
      </c>
      <c r="C56" s="12" t="s">
        <v>38</v>
      </c>
      <c r="D56" s="7">
        <f t="shared" si="0"/>
        <v>58100</v>
      </c>
      <c r="E56" s="7">
        <f>E57+E60</f>
        <v>0</v>
      </c>
      <c r="F56" s="7">
        <f>F57+F60</f>
        <v>58100</v>
      </c>
      <c r="G56" s="7">
        <f t="shared" si="1"/>
        <v>44104.42</v>
      </c>
      <c r="H56" s="7">
        <f>H57+H60</f>
        <v>0</v>
      </c>
      <c r="I56" s="7">
        <f>I57+I60</f>
        <v>44104.42</v>
      </c>
    </row>
    <row r="57" spans="1:9" ht="12.75">
      <c r="A57" s="2" t="s">
        <v>249</v>
      </c>
      <c r="B57" s="12" t="s">
        <v>4</v>
      </c>
      <c r="C57" s="12" t="s">
        <v>321</v>
      </c>
      <c r="D57" s="7">
        <f t="shared" si="0"/>
        <v>55200</v>
      </c>
      <c r="E57" s="7">
        <f>E58+E59</f>
        <v>0</v>
      </c>
      <c r="F57" s="7">
        <f>F58+F59</f>
        <v>55200</v>
      </c>
      <c r="G57" s="7">
        <f t="shared" si="1"/>
        <v>41204.42</v>
      </c>
      <c r="H57" s="7">
        <f>H58+H59</f>
        <v>0</v>
      </c>
      <c r="I57" s="7">
        <f>I58+I59</f>
        <v>41204.42</v>
      </c>
    </row>
    <row r="58" spans="1:9" ht="12.75">
      <c r="A58" s="2" t="s">
        <v>104</v>
      </c>
      <c r="B58" s="12" t="s">
        <v>241</v>
      </c>
      <c r="C58" s="12" t="s">
        <v>68</v>
      </c>
      <c r="D58" s="7">
        <f t="shared" si="0"/>
        <v>42400</v>
      </c>
      <c r="E58" s="7">
        <f>E71</f>
        <v>0</v>
      </c>
      <c r="F58" s="7">
        <f>F71</f>
        <v>42400</v>
      </c>
      <c r="G58" s="7">
        <f t="shared" si="1"/>
        <v>31648.28</v>
      </c>
      <c r="H58" s="7">
        <f>H71</f>
        <v>0</v>
      </c>
      <c r="I58" s="7">
        <f>I71</f>
        <v>31648.28</v>
      </c>
    </row>
    <row r="59" spans="1:9" ht="12.75">
      <c r="A59" s="2" t="s">
        <v>26</v>
      </c>
      <c r="B59" s="12" t="s">
        <v>297</v>
      </c>
      <c r="C59" s="12" t="s">
        <v>45</v>
      </c>
      <c r="D59" s="7">
        <f t="shared" si="0"/>
        <v>12800</v>
      </c>
      <c r="E59" s="7">
        <f>E72</f>
        <v>0</v>
      </c>
      <c r="F59" s="7">
        <f>F72</f>
        <v>12800</v>
      </c>
      <c r="G59" s="7">
        <f t="shared" si="1"/>
        <v>9556.14</v>
      </c>
      <c r="H59" s="7">
        <f>H72</f>
        <v>0</v>
      </c>
      <c r="I59" s="7">
        <f>I72</f>
        <v>9556.14</v>
      </c>
    </row>
    <row r="60" spans="1:9" ht="12.75">
      <c r="A60" s="2" t="s">
        <v>219</v>
      </c>
      <c r="B60" s="12" t="s">
        <v>311</v>
      </c>
      <c r="C60" s="12" t="s">
        <v>97</v>
      </c>
      <c r="D60" s="7">
        <f t="shared" si="0"/>
        <v>2900</v>
      </c>
      <c r="E60" s="7">
        <f>SUM(E61:E63)</f>
        <v>0</v>
      </c>
      <c r="F60" s="7">
        <f>SUM(F61:F63)</f>
        <v>2900</v>
      </c>
      <c r="G60" s="7">
        <f t="shared" si="1"/>
        <v>2900</v>
      </c>
      <c r="H60" s="7">
        <f>SUM(H61:H63)</f>
        <v>0</v>
      </c>
      <c r="I60" s="7">
        <f>SUM(I61:I63)</f>
        <v>2900</v>
      </c>
    </row>
    <row r="61" spans="1:9" ht="12.75">
      <c r="A61" s="2" t="s">
        <v>29</v>
      </c>
      <c r="B61" s="12" t="s">
        <v>141</v>
      </c>
      <c r="C61" s="12" t="s">
        <v>246</v>
      </c>
      <c r="D61" s="7">
        <f t="shared" si="0"/>
        <v>2900</v>
      </c>
      <c r="E61" s="7">
        <f aca="true" t="shared" si="4" ref="E61:F65">E74</f>
        <v>0</v>
      </c>
      <c r="F61" s="7">
        <f t="shared" si="4"/>
        <v>2900</v>
      </c>
      <c r="G61" s="7">
        <f t="shared" si="1"/>
        <v>2900</v>
      </c>
      <c r="H61" s="7">
        <f aca="true" t="shared" si="5" ref="H61:I65">H74</f>
        <v>0</v>
      </c>
      <c r="I61" s="7">
        <f t="shared" si="5"/>
        <v>2900</v>
      </c>
    </row>
    <row r="62" spans="1:9" ht="12.75">
      <c r="A62" s="2" t="s">
        <v>213</v>
      </c>
      <c r="B62" s="12" t="s">
        <v>384</v>
      </c>
      <c r="C62" s="12" t="s">
        <v>180</v>
      </c>
      <c r="D62" s="7">
        <f t="shared" si="0"/>
        <v>0</v>
      </c>
      <c r="E62" s="7">
        <f t="shared" si="4"/>
        <v>0</v>
      </c>
      <c r="F62" s="7">
        <f t="shared" si="4"/>
        <v>0</v>
      </c>
      <c r="G62" s="7">
        <f t="shared" si="1"/>
        <v>0</v>
      </c>
      <c r="H62" s="7">
        <f t="shared" si="5"/>
        <v>0</v>
      </c>
      <c r="I62" s="7">
        <f t="shared" si="5"/>
        <v>0</v>
      </c>
    </row>
    <row r="63" spans="1:9" ht="12.75">
      <c r="A63" s="2" t="s">
        <v>85</v>
      </c>
      <c r="B63" s="12" t="s">
        <v>197</v>
      </c>
      <c r="C63" s="12" t="s">
        <v>347</v>
      </c>
      <c r="D63" s="7">
        <f t="shared" si="0"/>
        <v>0</v>
      </c>
      <c r="E63" s="7">
        <f t="shared" si="4"/>
        <v>0</v>
      </c>
      <c r="F63" s="7">
        <f t="shared" si="4"/>
        <v>0</v>
      </c>
      <c r="G63" s="7">
        <f t="shared" si="1"/>
        <v>0</v>
      </c>
      <c r="H63" s="7">
        <f t="shared" si="5"/>
        <v>0</v>
      </c>
      <c r="I63" s="7">
        <f t="shared" si="5"/>
        <v>0</v>
      </c>
    </row>
    <row r="64" spans="1:9" ht="12.75">
      <c r="A64" s="2" t="s">
        <v>418</v>
      </c>
      <c r="B64" s="12" t="s">
        <v>419</v>
      </c>
      <c r="C64" s="12" t="s">
        <v>413</v>
      </c>
      <c r="D64" s="7">
        <f t="shared" si="0"/>
        <v>0</v>
      </c>
      <c r="E64" s="8">
        <f t="shared" si="4"/>
        <v>0</v>
      </c>
      <c r="F64" s="8">
        <f t="shared" si="4"/>
        <v>0</v>
      </c>
      <c r="G64" s="7">
        <f t="shared" si="1"/>
        <v>0</v>
      </c>
      <c r="H64" s="8">
        <f t="shared" si="5"/>
        <v>0</v>
      </c>
      <c r="I64" s="8">
        <f t="shared" si="5"/>
        <v>0</v>
      </c>
    </row>
    <row r="65" spans="1:9" ht="12.75">
      <c r="A65" s="2" t="s">
        <v>420</v>
      </c>
      <c r="B65" s="12" t="s">
        <v>421</v>
      </c>
      <c r="C65" s="12" t="s">
        <v>288</v>
      </c>
      <c r="D65" s="7">
        <f t="shared" si="0"/>
        <v>0</v>
      </c>
      <c r="E65" s="8">
        <f t="shared" si="4"/>
        <v>0</v>
      </c>
      <c r="F65" s="8">
        <f t="shared" si="4"/>
        <v>0</v>
      </c>
      <c r="G65" s="7">
        <f t="shared" si="1"/>
        <v>0</v>
      </c>
      <c r="H65" s="8">
        <f t="shared" si="5"/>
        <v>0</v>
      </c>
      <c r="I65" s="8">
        <f t="shared" si="5"/>
        <v>0</v>
      </c>
    </row>
    <row r="66" spans="1:9" ht="12.75">
      <c r="A66" s="2" t="s">
        <v>131</v>
      </c>
      <c r="B66" s="12" t="s">
        <v>190</v>
      </c>
      <c r="C66" s="12" t="s">
        <v>315</v>
      </c>
      <c r="D66" s="7">
        <f t="shared" si="0"/>
        <v>2000</v>
      </c>
      <c r="E66" s="7">
        <f>E67</f>
        <v>0</v>
      </c>
      <c r="F66" s="7">
        <f>F67</f>
        <v>2000</v>
      </c>
      <c r="G66" s="7">
        <f t="shared" si="1"/>
        <v>1410</v>
      </c>
      <c r="H66" s="7">
        <f>H67</f>
        <v>0</v>
      </c>
      <c r="I66" s="7">
        <f>I67</f>
        <v>1410</v>
      </c>
    </row>
    <row r="67" spans="1:9" ht="12.75">
      <c r="A67" s="2" t="s">
        <v>14</v>
      </c>
      <c r="B67" s="12" t="s">
        <v>181</v>
      </c>
      <c r="C67" s="12" t="s">
        <v>292</v>
      </c>
      <c r="D67" s="7">
        <f t="shared" si="0"/>
        <v>2000</v>
      </c>
      <c r="E67" s="7">
        <f>E80</f>
        <v>0</v>
      </c>
      <c r="F67" s="7">
        <f>F80</f>
        <v>2000</v>
      </c>
      <c r="G67" s="7">
        <f t="shared" si="1"/>
        <v>1410</v>
      </c>
      <c r="H67" s="7">
        <f>H80</f>
        <v>0</v>
      </c>
      <c r="I67" s="7">
        <f>I80</f>
        <v>1410</v>
      </c>
    </row>
    <row r="68" spans="1:9" ht="12.75">
      <c r="A68" s="2" t="s">
        <v>54</v>
      </c>
      <c r="B68" s="12" t="s">
        <v>369</v>
      </c>
      <c r="C68" s="12" t="s">
        <v>165</v>
      </c>
      <c r="D68" s="7">
        <f t="shared" si="0"/>
        <v>60100</v>
      </c>
      <c r="E68" s="7">
        <f>E69+E79</f>
        <v>0</v>
      </c>
      <c r="F68" s="7">
        <f>F69+F79</f>
        <v>60100</v>
      </c>
      <c r="G68" s="7">
        <f t="shared" si="1"/>
        <v>45514.42</v>
      </c>
      <c r="H68" s="7">
        <f>H69+H79</f>
        <v>0</v>
      </c>
      <c r="I68" s="7">
        <f>I69+I79</f>
        <v>45514.42</v>
      </c>
    </row>
    <row r="69" spans="1:9" ht="12.75">
      <c r="A69" s="2" t="s">
        <v>248</v>
      </c>
      <c r="B69" s="12" t="s">
        <v>225</v>
      </c>
      <c r="C69" s="12" t="s">
        <v>38</v>
      </c>
      <c r="D69" s="7">
        <f t="shared" si="0"/>
        <v>58100</v>
      </c>
      <c r="E69" s="7">
        <f>E70+E73</f>
        <v>0</v>
      </c>
      <c r="F69" s="7">
        <f>F70+F73</f>
        <v>58100</v>
      </c>
      <c r="G69" s="7">
        <f t="shared" si="1"/>
        <v>44104.42</v>
      </c>
      <c r="H69" s="7">
        <f>H70+H73</f>
        <v>0</v>
      </c>
      <c r="I69" s="7">
        <f>I70+I73</f>
        <v>44104.42</v>
      </c>
    </row>
    <row r="70" spans="1:9" ht="12.75">
      <c r="A70" s="2" t="s">
        <v>11</v>
      </c>
      <c r="B70" s="12" t="s">
        <v>332</v>
      </c>
      <c r="C70" s="12" t="s">
        <v>321</v>
      </c>
      <c r="D70" s="7">
        <f t="shared" si="0"/>
        <v>55200</v>
      </c>
      <c r="E70" s="7">
        <f>E71+E72</f>
        <v>0</v>
      </c>
      <c r="F70" s="7">
        <f>F71+F72</f>
        <v>55200</v>
      </c>
      <c r="G70" s="7">
        <f t="shared" si="1"/>
        <v>41204.42</v>
      </c>
      <c r="H70" s="7">
        <f>H71+H72</f>
        <v>0</v>
      </c>
      <c r="I70" s="7">
        <f>I71+I72</f>
        <v>41204.42</v>
      </c>
    </row>
    <row r="71" spans="1:9" ht="12.75">
      <c r="A71" s="2" t="s">
        <v>262</v>
      </c>
      <c r="B71" s="12" t="s">
        <v>155</v>
      </c>
      <c r="C71" s="12" t="s">
        <v>68</v>
      </c>
      <c r="D71" s="7">
        <f t="shared" si="0"/>
        <v>42400</v>
      </c>
      <c r="E71" s="6">
        <v>0</v>
      </c>
      <c r="F71" s="6">
        <v>42400</v>
      </c>
      <c r="G71" s="7">
        <f t="shared" si="1"/>
        <v>31648.28</v>
      </c>
      <c r="H71" s="6">
        <v>0</v>
      </c>
      <c r="I71" s="6">
        <v>31648.28</v>
      </c>
    </row>
    <row r="72" spans="1:9" ht="12.75">
      <c r="A72" s="2" t="s">
        <v>218</v>
      </c>
      <c r="B72" s="12" t="s">
        <v>182</v>
      </c>
      <c r="C72" s="12" t="s">
        <v>45</v>
      </c>
      <c r="D72" s="7">
        <f aca="true" t="shared" si="6" ref="D72:D135">F72-E72</f>
        <v>12800</v>
      </c>
      <c r="E72" s="6">
        <v>0</v>
      </c>
      <c r="F72" s="6">
        <v>12800</v>
      </c>
      <c r="G72" s="7">
        <f aca="true" t="shared" si="7" ref="G72:G135">I72-H72</f>
        <v>9556.14</v>
      </c>
      <c r="H72" s="6">
        <v>0</v>
      </c>
      <c r="I72" s="6">
        <v>9556.14</v>
      </c>
    </row>
    <row r="73" spans="1:9" ht="12.75">
      <c r="A73" s="2" t="s">
        <v>25</v>
      </c>
      <c r="B73" s="12" t="s">
        <v>10</v>
      </c>
      <c r="C73" s="12" t="s">
        <v>97</v>
      </c>
      <c r="D73" s="7">
        <f t="shared" si="6"/>
        <v>2900</v>
      </c>
      <c r="E73" s="7">
        <f>SUM(E74:E78)</f>
        <v>0</v>
      </c>
      <c r="F73" s="7">
        <f>SUM(F74:F78)</f>
        <v>2900</v>
      </c>
      <c r="G73" s="7">
        <f t="shared" si="7"/>
        <v>2900</v>
      </c>
      <c r="H73" s="7">
        <f>SUM(H74:H78)</f>
        <v>0</v>
      </c>
      <c r="I73" s="7">
        <f>SUM(I74:I78)</f>
        <v>2900</v>
      </c>
    </row>
    <row r="74" spans="1:9" ht="12.75">
      <c r="A74" s="2" t="s">
        <v>212</v>
      </c>
      <c r="B74" s="12" t="s">
        <v>247</v>
      </c>
      <c r="C74" s="12" t="s">
        <v>246</v>
      </c>
      <c r="D74" s="7">
        <f t="shared" si="6"/>
        <v>2900</v>
      </c>
      <c r="E74" s="6">
        <v>0</v>
      </c>
      <c r="F74" s="6">
        <v>2900</v>
      </c>
      <c r="G74" s="7">
        <f t="shared" si="7"/>
        <v>2900</v>
      </c>
      <c r="H74" s="6">
        <v>0</v>
      </c>
      <c r="I74" s="6">
        <v>2900</v>
      </c>
    </row>
    <row r="75" spans="1:9" ht="12.75">
      <c r="A75" s="2" t="s">
        <v>28</v>
      </c>
      <c r="B75" s="12" t="s">
        <v>53</v>
      </c>
      <c r="C75" s="12" t="s">
        <v>180</v>
      </c>
      <c r="D75" s="7">
        <f t="shared" si="6"/>
        <v>0</v>
      </c>
      <c r="E75" s="6">
        <v>0</v>
      </c>
      <c r="F75" s="6">
        <v>0</v>
      </c>
      <c r="G75" s="7">
        <f t="shared" si="7"/>
        <v>0</v>
      </c>
      <c r="H75" s="6">
        <v>0</v>
      </c>
      <c r="I75" s="6">
        <v>0</v>
      </c>
    </row>
    <row r="76" spans="1:9" ht="12.75">
      <c r="A76" s="2" t="s">
        <v>204</v>
      </c>
      <c r="B76" s="12" t="s">
        <v>276</v>
      </c>
      <c r="C76" s="12" t="s">
        <v>347</v>
      </c>
      <c r="D76" s="7">
        <f t="shared" si="6"/>
        <v>0</v>
      </c>
      <c r="E76" s="6">
        <v>0</v>
      </c>
      <c r="F76" s="6">
        <v>0</v>
      </c>
      <c r="G76" s="7">
        <f t="shared" si="7"/>
        <v>0</v>
      </c>
      <c r="H76" s="6">
        <v>0</v>
      </c>
      <c r="I76" s="6">
        <v>0</v>
      </c>
    </row>
    <row r="77" spans="1:9" ht="12.75">
      <c r="A77" s="2" t="s">
        <v>422</v>
      </c>
      <c r="B77" s="12" t="s">
        <v>423</v>
      </c>
      <c r="C77" s="12" t="s">
        <v>413</v>
      </c>
      <c r="D77" s="7">
        <f t="shared" si="6"/>
        <v>0</v>
      </c>
      <c r="E77" s="6">
        <v>0</v>
      </c>
      <c r="F77" s="6">
        <v>0</v>
      </c>
      <c r="G77" s="7">
        <f t="shared" si="7"/>
        <v>0</v>
      </c>
      <c r="H77" s="6">
        <v>0</v>
      </c>
      <c r="I77" s="6">
        <v>0</v>
      </c>
    </row>
    <row r="78" spans="1:9" ht="12.75">
      <c r="A78" s="2" t="s">
        <v>424</v>
      </c>
      <c r="B78" s="12" t="s">
        <v>425</v>
      </c>
      <c r="C78" s="12" t="s">
        <v>288</v>
      </c>
      <c r="D78" s="7">
        <f t="shared" si="6"/>
        <v>0</v>
      </c>
      <c r="E78" s="6">
        <v>0</v>
      </c>
      <c r="F78" s="6">
        <v>0</v>
      </c>
      <c r="G78" s="7">
        <f t="shared" si="7"/>
        <v>0</v>
      </c>
      <c r="H78" s="6">
        <v>0</v>
      </c>
      <c r="I78" s="6">
        <v>0</v>
      </c>
    </row>
    <row r="79" spans="1:9" ht="12.75">
      <c r="A79" s="2" t="s">
        <v>245</v>
      </c>
      <c r="B79" s="12" t="s">
        <v>307</v>
      </c>
      <c r="C79" s="12" t="s">
        <v>315</v>
      </c>
      <c r="D79" s="7">
        <f t="shared" si="6"/>
        <v>2000</v>
      </c>
      <c r="E79" s="7">
        <f>E80</f>
        <v>0</v>
      </c>
      <c r="F79" s="7">
        <f>F80</f>
        <v>2000</v>
      </c>
      <c r="G79" s="7">
        <f t="shared" si="7"/>
        <v>1410</v>
      </c>
      <c r="H79" s="7">
        <f>H80</f>
        <v>0</v>
      </c>
      <c r="I79" s="7">
        <f>I80</f>
        <v>1410</v>
      </c>
    </row>
    <row r="80" spans="1:9" ht="12.75">
      <c r="A80" s="2" t="s">
        <v>178</v>
      </c>
      <c r="B80" s="12" t="s">
        <v>300</v>
      </c>
      <c r="C80" s="12" t="s">
        <v>292</v>
      </c>
      <c r="D80" s="7">
        <f t="shared" si="6"/>
        <v>2000</v>
      </c>
      <c r="E80" s="6">
        <v>0</v>
      </c>
      <c r="F80" s="6">
        <v>2000</v>
      </c>
      <c r="G80" s="7">
        <f t="shared" si="7"/>
        <v>1410</v>
      </c>
      <c r="H80" s="6">
        <v>0</v>
      </c>
      <c r="I80" s="6">
        <v>1410</v>
      </c>
    </row>
    <row r="81" spans="1:9" ht="12.75">
      <c r="A81" s="2" t="s">
        <v>81</v>
      </c>
      <c r="B81" s="12" t="s">
        <v>383</v>
      </c>
      <c r="C81" s="12" t="s">
        <v>32</v>
      </c>
      <c r="D81" s="7">
        <f t="shared" si="6"/>
        <v>0</v>
      </c>
      <c r="E81" s="7">
        <f>E82</f>
        <v>2500</v>
      </c>
      <c r="F81" s="7">
        <f>F82</f>
        <v>2500</v>
      </c>
      <c r="G81" s="7">
        <f t="shared" si="7"/>
        <v>0</v>
      </c>
      <c r="H81" s="7">
        <f>H82</f>
        <v>1250</v>
      </c>
      <c r="I81" s="7">
        <f>I82</f>
        <v>1250</v>
      </c>
    </row>
    <row r="82" spans="1:9" ht="12.75">
      <c r="A82" s="2" t="s">
        <v>234</v>
      </c>
      <c r="B82" s="12" t="s">
        <v>211</v>
      </c>
      <c r="C82" s="12" t="s">
        <v>38</v>
      </c>
      <c r="D82" s="7">
        <f t="shared" si="6"/>
        <v>0</v>
      </c>
      <c r="E82" s="7">
        <f>E83</f>
        <v>2500</v>
      </c>
      <c r="F82" s="7">
        <f>F83</f>
        <v>2500</v>
      </c>
      <c r="G82" s="7">
        <f t="shared" si="7"/>
        <v>0</v>
      </c>
      <c r="H82" s="7">
        <f>H83</f>
        <v>1250</v>
      </c>
      <c r="I82" s="7">
        <f>I83</f>
        <v>1250</v>
      </c>
    </row>
    <row r="83" spans="1:9" ht="12.75">
      <c r="A83" s="2" t="s">
        <v>122</v>
      </c>
      <c r="B83" s="12" t="s">
        <v>329</v>
      </c>
      <c r="C83" s="12" t="s">
        <v>82</v>
      </c>
      <c r="D83" s="7">
        <f t="shared" si="6"/>
        <v>0</v>
      </c>
      <c r="E83" s="7">
        <f>E87</f>
        <v>2500</v>
      </c>
      <c r="F83" s="7">
        <f>F87</f>
        <v>2500</v>
      </c>
      <c r="G83" s="7">
        <f t="shared" si="7"/>
        <v>0</v>
      </c>
      <c r="H83" s="7">
        <f>H87</f>
        <v>1250</v>
      </c>
      <c r="I83" s="7">
        <f>I87</f>
        <v>1250</v>
      </c>
    </row>
    <row r="84" spans="1:9" ht="12.75">
      <c r="A84" s="2" t="s">
        <v>356</v>
      </c>
      <c r="B84" s="12" t="s">
        <v>129</v>
      </c>
      <c r="C84" s="12" t="s">
        <v>404</v>
      </c>
      <c r="D84" s="7">
        <f t="shared" si="6"/>
        <v>0</v>
      </c>
      <c r="E84" s="7">
        <f>E88</f>
        <v>2500</v>
      </c>
      <c r="F84" s="7">
        <f>F88</f>
        <v>2500</v>
      </c>
      <c r="G84" s="7">
        <f t="shared" si="7"/>
        <v>0</v>
      </c>
      <c r="H84" s="7">
        <f>H88</f>
        <v>1250</v>
      </c>
      <c r="I84" s="7">
        <f>I88</f>
        <v>1250</v>
      </c>
    </row>
    <row r="85" spans="1:9" ht="18.75">
      <c r="A85" s="2" t="s">
        <v>312</v>
      </c>
      <c r="B85" s="12" t="s">
        <v>39</v>
      </c>
      <c r="C85" s="12" t="s">
        <v>15</v>
      </c>
      <c r="D85" s="7">
        <f t="shared" si="6"/>
        <v>0</v>
      </c>
      <c r="E85" s="7">
        <f aca="true" t="shared" si="8" ref="E85:F87">E86</f>
        <v>2500</v>
      </c>
      <c r="F85" s="7">
        <f t="shared" si="8"/>
        <v>2500</v>
      </c>
      <c r="G85" s="7">
        <f t="shared" si="7"/>
        <v>0</v>
      </c>
      <c r="H85" s="7">
        <f aca="true" t="shared" si="9" ref="H85:I87">H86</f>
        <v>1250</v>
      </c>
      <c r="I85" s="7">
        <f t="shared" si="9"/>
        <v>1250</v>
      </c>
    </row>
    <row r="86" spans="1:9" ht="12.75">
      <c r="A86" s="2" t="s">
        <v>144</v>
      </c>
      <c r="B86" s="12" t="s">
        <v>193</v>
      </c>
      <c r="C86" s="12" t="s">
        <v>38</v>
      </c>
      <c r="D86" s="7">
        <f t="shared" si="6"/>
        <v>0</v>
      </c>
      <c r="E86" s="7">
        <f t="shared" si="8"/>
        <v>2500</v>
      </c>
      <c r="F86" s="7">
        <f t="shared" si="8"/>
        <v>2500</v>
      </c>
      <c r="G86" s="7">
        <f t="shared" si="7"/>
        <v>0</v>
      </c>
      <c r="H86" s="7">
        <f t="shared" si="9"/>
        <v>1250</v>
      </c>
      <c r="I86" s="7">
        <f t="shared" si="9"/>
        <v>1250</v>
      </c>
    </row>
    <row r="87" spans="1:9" ht="12.75">
      <c r="A87" s="2" t="s">
        <v>397</v>
      </c>
      <c r="B87" s="12" t="s">
        <v>74</v>
      </c>
      <c r="C87" s="12" t="s">
        <v>82</v>
      </c>
      <c r="D87" s="7">
        <f t="shared" si="6"/>
        <v>0</v>
      </c>
      <c r="E87" s="7">
        <f t="shared" si="8"/>
        <v>2500</v>
      </c>
      <c r="F87" s="7">
        <f t="shared" si="8"/>
        <v>2500</v>
      </c>
      <c r="G87" s="7">
        <f t="shared" si="7"/>
        <v>0</v>
      </c>
      <c r="H87" s="7">
        <f t="shared" si="9"/>
        <v>1250</v>
      </c>
      <c r="I87" s="7">
        <f t="shared" si="9"/>
        <v>1250</v>
      </c>
    </row>
    <row r="88" spans="1:9" ht="12.75">
      <c r="A88" s="2" t="s">
        <v>110</v>
      </c>
      <c r="B88" s="12" t="s">
        <v>255</v>
      </c>
      <c r="C88" s="12" t="s">
        <v>404</v>
      </c>
      <c r="D88" s="7">
        <f t="shared" si="6"/>
        <v>0</v>
      </c>
      <c r="E88" s="6">
        <v>2500</v>
      </c>
      <c r="F88" s="6">
        <v>2500</v>
      </c>
      <c r="G88" s="7">
        <f t="shared" si="7"/>
        <v>0</v>
      </c>
      <c r="H88" s="6">
        <v>1250</v>
      </c>
      <c r="I88" s="6">
        <v>1250</v>
      </c>
    </row>
    <row r="89" spans="1:9" ht="12.75">
      <c r="A89" s="2" t="s">
        <v>2</v>
      </c>
      <c r="B89" s="12" t="s">
        <v>272</v>
      </c>
      <c r="C89" s="12" t="s">
        <v>167</v>
      </c>
      <c r="D89" s="7">
        <f t="shared" si="6"/>
        <v>76800</v>
      </c>
      <c r="E89" s="7">
        <f>E95+E99</f>
        <v>3800</v>
      </c>
      <c r="F89" s="18">
        <f>F95+F99</f>
        <v>80600</v>
      </c>
      <c r="G89" s="7">
        <f t="shared" si="7"/>
        <v>0</v>
      </c>
      <c r="H89" s="7">
        <f>H95+H99</f>
        <v>1900</v>
      </c>
      <c r="I89" s="18">
        <f>I95+I99</f>
        <v>1900</v>
      </c>
    </row>
    <row r="90" spans="1:9" ht="12.75">
      <c r="A90" s="2" t="s">
        <v>296</v>
      </c>
      <c r="B90" s="12" t="s">
        <v>319</v>
      </c>
      <c r="C90" s="12" t="s">
        <v>38</v>
      </c>
      <c r="D90" s="7">
        <f t="shared" si="6"/>
        <v>76800</v>
      </c>
      <c r="E90" s="7">
        <f>E91+E93</f>
        <v>3800</v>
      </c>
      <c r="F90" s="7">
        <f>F91+F93</f>
        <v>80600</v>
      </c>
      <c r="G90" s="7">
        <f t="shared" si="7"/>
        <v>0</v>
      </c>
      <c r="H90" s="7">
        <f>H91+H93</f>
        <v>1900</v>
      </c>
      <c r="I90" s="7">
        <f>I91+I93</f>
        <v>1900</v>
      </c>
    </row>
    <row r="91" spans="1:9" ht="12.75">
      <c r="A91" s="2" t="s">
        <v>86</v>
      </c>
      <c r="B91" s="12" t="s">
        <v>106</v>
      </c>
      <c r="C91" s="12" t="s">
        <v>97</v>
      </c>
      <c r="D91" s="7">
        <f t="shared" si="6"/>
        <v>76800</v>
      </c>
      <c r="E91" s="7">
        <f>E92</f>
        <v>0</v>
      </c>
      <c r="F91" s="7">
        <f>F92</f>
        <v>76800</v>
      </c>
      <c r="G91" s="7">
        <f t="shared" si="7"/>
        <v>0</v>
      </c>
      <c r="H91" s="7">
        <f>H92</f>
        <v>0</v>
      </c>
      <c r="I91" s="7">
        <f>I92</f>
        <v>0</v>
      </c>
    </row>
    <row r="92" spans="1:9" ht="12.75">
      <c r="A92" s="2" t="s">
        <v>327</v>
      </c>
      <c r="B92" s="12" t="s">
        <v>340</v>
      </c>
      <c r="C92" s="12" t="s">
        <v>269</v>
      </c>
      <c r="D92" s="7">
        <f t="shared" si="6"/>
        <v>76800</v>
      </c>
      <c r="E92" s="7">
        <f>E98</f>
        <v>0</v>
      </c>
      <c r="F92" s="7">
        <f>F98</f>
        <v>76800</v>
      </c>
      <c r="G92" s="7">
        <f t="shared" si="7"/>
        <v>0</v>
      </c>
      <c r="H92" s="7">
        <f>H98</f>
        <v>0</v>
      </c>
      <c r="I92" s="7">
        <f>I98</f>
        <v>0</v>
      </c>
    </row>
    <row r="93" spans="1:9" ht="12.75">
      <c r="A93" s="2" t="s">
        <v>58</v>
      </c>
      <c r="B93" s="12" t="s">
        <v>223</v>
      </c>
      <c r="C93" s="12" t="s">
        <v>82</v>
      </c>
      <c r="D93" s="7">
        <f t="shared" si="6"/>
        <v>0</v>
      </c>
      <c r="E93" s="7">
        <f>E101</f>
        <v>3800</v>
      </c>
      <c r="F93" s="7">
        <f>F101</f>
        <v>3800</v>
      </c>
      <c r="G93" s="7">
        <f t="shared" si="7"/>
        <v>0</v>
      </c>
      <c r="H93" s="7">
        <f>H101</f>
        <v>1900</v>
      </c>
      <c r="I93" s="7">
        <f>I101</f>
        <v>1900</v>
      </c>
    </row>
    <row r="94" spans="1:9" ht="12.75">
      <c r="A94" s="2" t="s">
        <v>309</v>
      </c>
      <c r="B94" s="12" t="s">
        <v>19</v>
      </c>
      <c r="C94" s="12" t="s">
        <v>404</v>
      </c>
      <c r="D94" s="7">
        <f t="shared" si="6"/>
        <v>0</v>
      </c>
      <c r="E94" s="7">
        <f>E102</f>
        <v>3800</v>
      </c>
      <c r="F94" s="7">
        <f>F102</f>
        <v>3800</v>
      </c>
      <c r="G94" s="7">
        <f t="shared" si="7"/>
        <v>0</v>
      </c>
      <c r="H94" s="7">
        <f>H102</f>
        <v>1900</v>
      </c>
      <c r="I94" s="7">
        <f>I102</f>
        <v>1900</v>
      </c>
    </row>
    <row r="95" spans="1:9" ht="12.75">
      <c r="A95" s="2" t="s">
        <v>177</v>
      </c>
      <c r="B95" s="12" t="s">
        <v>145</v>
      </c>
      <c r="C95" s="12" t="s">
        <v>264</v>
      </c>
      <c r="D95" s="7">
        <f t="shared" si="6"/>
        <v>76800</v>
      </c>
      <c r="E95" s="7">
        <f aca="true" t="shared" si="10" ref="E95:F97">E96</f>
        <v>0</v>
      </c>
      <c r="F95" s="7">
        <f t="shared" si="10"/>
        <v>76800</v>
      </c>
      <c r="G95" s="7">
        <f t="shared" si="7"/>
        <v>0</v>
      </c>
      <c r="H95" s="7">
        <f aca="true" t="shared" si="11" ref="H95:I97">H96</f>
        <v>0</v>
      </c>
      <c r="I95" s="7">
        <f t="shared" si="11"/>
        <v>0</v>
      </c>
    </row>
    <row r="96" spans="1:9" ht="12.75">
      <c r="A96" s="2" t="s">
        <v>370</v>
      </c>
      <c r="B96" s="12" t="s">
        <v>83</v>
      </c>
      <c r="C96" s="12" t="s">
        <v>38</v>
      </c>
      <c r="D96" s="7">
        <f t="shared" si="6"/>
        <v>76800</v>
      </c>
      <c r="E96" s="7">
        <f t="shared" si="10"/>
        <v>0</v>
      </c>
      <c r="F96" s="7">
        <f t="shared" si="10"/>
        <v>76800</v>
      </c>
      <c r="G96" s="7">
        <f t="shared" si="7"/>
        <v>0</v>
      </c>
      <c r="H96" s="7">
        <f t="shared" si="11"/>
        <v>0</v>
      </c>
      <c r="I96" s="7">
        <f t="shared" si="11"/>
        <v>0</v>
      </c>
    </row>
    <row r="97" spans="1:9" ht="12.75">
      <c r="A97" s="2" t="s">
        <v>265</v>
      </c>
      <c r="B97" s="12" t="s">
        <v>284</v>
      </c>
      <c r="C97" s="12" t="s">
        <v>97</v>
      </c>
      <c r="D97" s="7">
        <f t="shared" si="6"/>
        <v>76800</v>
      </c>
      <c r="E97" s="7">
        <f t="shared" si="10"/>
        <v>0</v>
      </c>
      <c r="F97" s="7">
        <f t="shared" si="10"/>
        <v>76800</v>
      </c>
      <c r="G97" s="7">
        <f t="shared" si="7"/>
        <v>0</v>
      </c>
      <c r="H97" s="7">
        <f t="shared" si="11"/>
        <v>0</v>
      </c>
      <c r="I97" s="7">
        <f t="shared" si="11"/>
        <v>0</v>
      </c>
    </row>
    <row r="98" spans="1:9" ht="12.75">
      <c r="A98" s="2" t="s">
        <v>51</v>
      </c>
      <c r="B98" s="12" t="s">
        <v>94</v>
      </c>
      <c r="C98" s="12" t="s">
        <v>269</v>
      </c>
      <c r="D98" s="7">
        <f t="shared" si="6"/>
        <v>76800</v>
      </c>
      <c r="E98" s="6">
        <v>0</v>
      </c>
      <c r="F98" s="6">
        <v>76800</v>
      </c>
      <c r="G98" s="7">
        <f t="shared" si="7"/>
        <v>0</v>
      </c>
      <c r="H98" s="6">
        <v>0</v>
      </c>
      <c r="I98" s="6">
        <v>0</v>
      </c>
    </row>
    <row r="99" spans="1:9" ht="12.75">
      <c r="A99" s="2" t="s">
        <v>242</v>
      </c>
      <c r="B99" s="12" t="s">
        <v>305</v>
      </c>
      <c r="C99" s="12" t="s">
        <v>299</v>
      </c>
      <c r="D99" s="7">
        <f t="shared" si="6"/>
        <v>0</v>
      </c>
      <c r="E99" s="7">
        <f aca="true" t="shared" si="12" ref="E99:F101">E100</f>
        <v>3800</v>
      </c>
      <c r="F99" s="7">
        <f t="shared" si="12"/>
        <v>3800</v>
      </c>
      <c r="G99" s="7">
        <f t="shared" si="7"/>
        <v>0</v>
      </c>
      <c r="H99" s="7">
        <f aca="true" t="shared" si="13" ref="H99:I101">H100</f>
        <v>1900</v>
      </c>
      <c r="I99" s="7">
        <f t="shared" si="13"/>
        <v>1900</v>
      </c>
    </row>
    <row r="100" spans="1:9" ht="12.75">
      <c r="A100" s="2" t="s">
        <v>67</v>
      </c>
      <c r="B100" s="12" t="s">
        <v>343</v>
      </c>
      <c r="C100" s="12" t="s">
        <v>38</v>
      </c>
      <c r="D100" s="7">
        <f t="shared" si="6"/>
        <v>0</v>
      </c>
      <c r="E100" s="7">
        <f t="shared" si="12"/>
        <v>3800</v>
      </c>
      <c r="F100" s="7">
        <f t="shared" si="12"/>
        <v>3800</v>
      </c>
      <c r="G100" s="7">
        <f t="shared" si="7"/>
        <v>0</v>
      </c>
      <c r="H100" s="7">
        <f t="shared" si="13"/>
        <v>1900</v>
      </c>
      <c r="I100" s="7">
        <f t="shared" si="13"/>
        <v>1900</v>
      </c>
    </row>
    <row r="101" spans="1:9" ht="12.75">
      <c r="A101" s="2" t="s">
        <v>217</v>
      </c>
      <c r="B101" s="12" t="s">
        <v>240</v>
      </c>
      <c r="C101" s="12" t="s">
        <v>82</v>
      </c>
      <c r="D101" s="7">
        <f t="shared" si="6"/>
        <v>0</v>
      </c>
      <c r="E101" s="7">
        <f t="shared" si="12"/>
        <v>3800</v>
      </c>
      <c r="F101" s="7">
        <f t="shared" si="12"/>
        <v>3800</v>
      </c>
      <c r="G101" s="7">
        <f t="shared" si="7"/>
        <v>0</v>
      </c>
      <c r="H101" s="7">
        <f t="shared" si="13"/>
        <v>1900</v>
      </c>
      <c r="I101" s="7">
        <f t="shared" si="13"/>
        <v>1900</v>
      </c>
    </row>
    <row r="102" spans="1:9" ht="12.75">
      <c r="A102" s="2" t="s">
        <v>24</v>
      </c>
      <c r="B102" s="12" t="s">
        <v>3</v>
      </c>
      <c r="C102" s="12" t="s">
        <v>404</v>
      </c>
      <c r="D102" s="7">
        <f t="shared" si="6"/>
        <v>0</v>
      </c>
      <c r="E102" s="6">
        <v>3800</v>
      </c>
      <c r="F102" s="6">
        <v>3800</v>
      </c>
      <c r="G102" s="7">
        <f t="shared" si="7"/>
        <v>0</v>
      </c>
      <c r="H102" s="6">
        <v>1900</v>
      </c>
      <c r="I102" s="6">
        <v>1900</v>
      </c>
    </row>
    <row r="103" spans="1:9" ht="12.75">
      <c r="A103" s="2" t="s">
        <v>153</v>
      </c>
      <c r="B103" s="12" t="s">
        <v>170</v>
      </c>
      <c r="C103" s="12" t="s">
        <v>89</v>
      </c>
      <c r="D103" s="7">
        <f t="shared" si="6"/>
        <v>57547</v>
      </c>
      <c r="E103" s="7">
        <f>E104+E110</f>
        <v>0</v>
      </c>
      <c r="F103" s="18">
        <f>F104+F110</f>
        <v>57547</v>
      </c>
      <c r="G103" s="7">
        <f t="shared" si="7"/>
        <v>44947.02</v>
      </c>
      <c r="H103" s="7">
        <f>H104+H110</f>
        <v>0</v>
      </c>
      <c r="I103" s="18">
        <f>I104+I110</f>
        <v>44947.02</v>
      </c>
    </row>
    <row r="104" spans="1:9" ht="12.75">
      <c r="A104" s="2" t="s">
        <v>364</v>
      </c>
      <c r="B104" s="12" t="s">
        <v>0</v>
      </c>
      <c r="C104" s="12" t="s">
        <v>38</v>
      </c>
      <c r="D104" s="7">
        <f t="shared" si="6"/>
        <v>53047</v>
      </c>
      <c r="E104" s="7">
        <f>E105</f>
        <v>0</v>
      </c>
      <c r="F104" s="7">
        <f>F105</f>
        <v>53047</v>
      </c>
      <c r="G104" s="7">
        <f t="shared" si="7"/>
        <v>40518.02</v>
      </c>
      <c r="H104" s="7">
        <f>H105</f>
        <v>0</v>
      </c>
      <c r="I104" s="7">
        <f>I105</f>
        <v>40518.02</v>
      </c>
    </row>
    <row r="105" spans="1:9" ht="12.75">
      <c r="A105" s="2" t="s">
        <v>174</v>
      </c>
      <c r="B105" s="12" t="s">
        <v>206</v>
      </c>
      <c r="C105" s="12" t="s">
        <v>97</v>
      </c>
      <c r="D105" s="7">
        <f t="shared" si="6"/>
        <v>53047</v>
      </c>
      <c r="E105" s="7">
        <f>SUM(E106:E109)</f>
        <v>0</v>
      </c>
      <c r="F105" s="7">
        <f>SUM(F106:F109)</f>
        <v>53047</v>
      </c>
      <c r="G105" s="7">
        <f t="shared" si="7"/>
        <v>40518.02</v>
      </c>
      <c r="H105" s="7">
        <f>SUM(H106:H109)</f>
        <v>0</v>
      </c>
      <c r="I105" s="7">
        <f>SUM(I106:I109)</f>
        <v>40518.02</v>
      </c>
    </row>
    <row r="106" spans="1:9" ht="12.75">
      <c r="A106" s="2" t="s">
        <v>166</v>
      </c>
      <c r="B106" s="12" t="s">
        <v>271</v>
      </c>
      <c r="C106" s="12" t="s">
        <v>180</v>
      </c>
      <c r="D106" s="7">
        <f t="shared" si="6"/>
        <v>0</v>
      </c>
      <c r="E106" s="7">
        <f aca="true" t="shared" si="14" ref="E106:F109">E116</f>
        <v>0</v>
      </c>
      <c r="F106" s="7">
        <f t="shared" si="14"/>
        <v>0</v>
      </c>
      <c r="G106" s="7">
        <f t="shared" si="7"/>
        <v>0</v>
      </c>
      <c r="H106" s="7">
        <f aca="true" t="shared" si="15" ref="H106:I109">H116</f>
        <v>0</v>
      </c>
      <c r="I106" s="7">
        <f t="shared" si="15"/>
        <v>0</v>
      </c>
    </row>
    <row r="107" spans="1:9" ht="12.75">
      <c r="A107" s="2" t="s">
        <v>5</v>
      </c>
      <c r="B107" s="12" t="s">
        <v>91</v>
      </c>
      <c r="C107" s="12" t="s">
        <v>347</v>
      </c>
      <c r="D107" s="7">
        <f t="shared" si="6"/>
        <v>47547</v>
      </c>
      <c r="E107" s="7">
        <f t="shared" si="14"/>
        <v>0</v>
      </c>
      <c r="F107" s="7">
        <f t="shared" si="14"/>
        <v>47547</v>
      </c>
      <c r="G107" s="7">
        <f t="shared" si="7"/>
        <v>37518.02</v>
      </c>
      <c r="H107" s="7">
        <f t="shared" si="15"/>
        <v>0</v>
      </c>
      <c r="I107" s="7">
        <f t="shared" si="15"/>
        <v>37518.02</v>
      </c>
    </row>
    <row r="108" spans="1:9" ht="12.75">
      <c r="A108" s="2" t="s">
        <v>56</v>
      </c>
      <c r="B108" s="12" t="s">
        <v>16</v>
      </c>
      <c r="C108" s="12" t="s">
        <v>269</v>
      </c>
      <c r="D108" s="7">
        <f t="shared" si="6"/>
        <v>0</v>
      </c>
      <c r="E108" s="7">
        <f t="shared" si="14"/>
        <v>0</v>
      </c>
      <c r="F108" s="7">
        <f t="shared" si="14"/>
        <v>0</v>
      </c>
      <c r="G108" s="7">
        <f t="shared" si="7"/>
        <v>0</v>
      </c>
      <c r="H108" s="7">
        <f t="shared" si="15"/>
        <v>0</v>
      </c>
      <c r="I108" s="7">
        <f t="shared" si="15"/>
        <v>0</v>
      </c>
    </row>
    <row r="109" spans="1:9" ht="12.75">
      <c r="A109" s="2" t="s">
        <v>306</v>
      </c>
      <c r="B109" s="12" t="s">
        <v>289</v>
      </c>
      <c r="C109" s="12" t="s">
        <v>288</v>
      </c>
      <c r="D109" s="7">
        <f t="shared" si="6"/>
        <v>5500</v>
      </c>
      <c r="E109" s="7">
        <f t="shared" si="14"/>
        <v>0</v>
      </c>
      <c r="F109" s="7">
        <f t="shared" si="14"/>
        <v>5500</v>
      </c>
      <c r="G109" s="7">
        <f t="shared" si="7"/>
        <v>3000</v>
      </c>
      <c r="H109" s="7">
        <f t="shared" si="15"/>
        <v>0</v>
      </c>
      <c r="I109" s="7">
        <f t="shared" si="15"/>
        <v>3000</v>
      </c>
    </row>
    <row r="110" spans="1:9" ht="12.75">
      <c r="A110" s="2" t="s">
        <v>160</v>
      </c>
      <c r="B110" s="12" t="s">
        <v>77</v>
      </c>
      <c r="C110" s="12" t="s">
        <v>315</v>
      </c>
      <c r="D110" s="7">
        <f t="shared" si="6"/>
        <v>4500</v>
      </c>
      <c r="E110" s="7">
        <f>E111+E112</f>
        <v>0</v>
      </c>
      <c r="F110" s="7">
        <f>F111+F112</f>
        <v>4500</v>
      </c>
      <c r="G110" s="7">
        <f t="shared" si="7"/>
        <v>4429</v>
      </c>
      <c r="H110" s="7">
        <f>H111+H112</f>
        <v>0</v>
      </c>
      <c r="I110" s="7">
        <f>I111+I112</f>
        <v>4429</v>
      </c>
    </row>
    <row r="111" spans="1:9" ht="12.75">
      <c r="A111" s="2" t="s">
        <v>222</v>
      </c>
      <c r="B111" s="12" t="s">
        <v>184</v>
      </c>
      <c r="C111" s="12" t="s">
        <v>377</v>
      </c>
      <c r="D111" s="7">
        <f t="shared" si="6"/>
        <v>0</v>
      </c>
      <c r="E111" s="7">
        <f>E121+E125</f>
        <v>0</v>
      </c>
      <c r="F111" s="7">
        <f>F121+F125</f>
        <v>0</v>
      </c>
      <c r="G111" s="7">
        <f t="shared" si="7"/>
        <v>0</v>
      </c>
      <c r="H111" s="7">
        <f>H121+H125</f>
        <v>0</v>
      </c>
      <c r="I111" s="7">
        <f>I121+I125</f>
        <v>0</v>
      </c>
    </row>
    <row r="112" spans="1:9" ht="12.75">
      <c r="A112" s="2" t="s">
        <v>98</v>
      </c>
      <c r="B112" s="12" t="s">
        <v>69</v>
      </c>
      <c r="C112" s="12" t="s">
        <v>292</v>
      </c>
      <c r="D112" s="7">
        <f t="shared" si="6"/>
        <v>4500</v>
      </c>
      <c r="E112" s="7">
        <f>E122</f>
        <v>0</v>
      </c>
      <c r="F112" s="7">
        <f>F122</f>
        <v>4500</v>
      </c>
      <c r="G112" s="7">
        <f t="shared" si="7"/>
        <v>4429</v>
      </c>
      <c r="H112" s="7">
        <f>H122</f>
        <v>0</v>
      </c>
      <c r="I112" s="7">
        <f>I122</f>
        <v>4429</v>
      </c>
    </row>
    <row r="113" spans="1:9" ht="12.75">
      <c r="A113" s="2" t="s">
        <v>233</v>
      </c>
      <c r="B113" s="12" t="s">
        <v>257</v>
      </c>
      <c r="C113" s="12" t="s">
        <v>314</v>
      </c>
      <c r="D113" s="7">
        <f t="shared" si="6"/>
        <v>57547</v>
      </c>
      <c r="E113" s="7">
        <f>E114+E120</f>
        <v>0</v>
      </c>
      <c r="F113" s="7">
        <f>F114+F120</f>
        <v>57547</v>
      </c>
      <c r="G113" s="7">
        <f t="shared" si="7"/>
        <v>44947.02</v>
      </c>
      <c r="H113" s="7">
        <f>H114+H120</f>
        <v>0</v>
      </c>
      <c r="I113" s="7">
        <f>I114+I120</f>
        <v>44947.02</v>
      </c>
    </row>
    <row r="114" spans="1:9" ht="12.75">
      <c r="A114" s="2" t="s">
        <v>40</v>
      </c>
      <c r="B114" s="12" t="s">
        <v>330</v>
      </c>
      <c r="C114" s="12" t="s">
        <v>38</v>
      </c>
      <c r="D114" s="7">
        <f t="shared" si="6"/>
        <v>53047</v>
      </c>
      <c r="E114" s="7">
        <f>E115</f>
        <v>0</v>
      </c>
      <c r="F114" s="7">
        <f>F115</f>
        <v>53047</v>
      </c>
      <c r="G114" s="7">
        <f t="shared" si="7"/>
        <v>40518.02</v>
      </c>
      <c r="H114" s="7">
        <f>H115</f>
        <v>0</v>
      </c>
      <c r="I114" s="7">
        <f>I115</f>
        <v>40518.02</v>
      </c>
    </row>
    <row r="115" spans="1:9" ht="12.75">
      <c r="A115" s="2" t="s">
        <v>353</v>
      </c>
      <c r="B115" s="12" t="s">
        <v>115</v>
      </c>
      <c r="C115" s="12" t="s">
        <v>97</v>
      </c>
      <c r="D115" s="7">
        <f t="shared" si="6"/>
        <v>53047</v>
      </c>
      <c r="E115" s="7">
        <f>SUM(E116:E119)</f>
        <v>0</v>
      </c>
      <c r="F115" s="7">
        <f>SUM(F116:F119)</f>
        <v>53047</v>
      </c>
      <c r="G115" s="7">
        <f t="shared" si="7"/>
        <v>40518.02</v>
      </c>
      <c r="H115" s="7">
        <f>SUM(H116:H119)</f>
        <v>0</v>
      </c>
      <c r="I115" s="7">
        <f>SUM(I116:I119)</f>
        <v>40518.02</v>
      </c>
    </row>
    <row r="116" spans="1:9" ht="12.75">
      <c r="A116" s="2" t="s">
        <v>366</v>
      </c>
      <c r="B116" s="12" t="s">
        <v>161</v>
      </c>
      <c r="C116" s="12" t="s">
        <v>180</v>
      </c>
      <c r="D116" s="7">
        <f t="shared" si="6"/>
        <v>0</v>
      </c>
      <c r="E116" s="6">
        <v>0</v>
      </c>
      <c r="F116" s="6">
        <v>0</v>
      </c>
      <c r="G116" s="7">
        <f t="shared" si="7"/>
        <v>0</v>
      </c>
      <c r="H116" s="6">
        <v>0</v>
      </c>
      <c r="I116" s="6">
        <v>0</v>
      </c>
    </row>
    <row r="117" spans="1:9" ht="12.75">
      <c r="A117" s="2" t="s">
        <v>188</v>
      </c>
      <c r="B117" s="12" t="s">
        <v>387</v>
      </c>
      <c r="C117" s="12" t="s">
        <v>347</v>
      </c>
      <c r="D117" s="7">
        <f t="shared" si="6"/>
        <v>47547</v>
      </c>
      <c r="E117" s="6">
        <v>0</v>
      </c>
      <c r="F117" s="6">
        <v>47547</v>
      </c>
      <c r="G117" s="7">
        <f t="shared" si="7"/>
        <v>37518.02</v>
      </c>
      <c r="H117" s="6">
        <v>0</v>
      </c>
      <c r="I117" s="6">
        <v>37518.02</v>
      </c>
    </row>
    <row r="118" spans="1:9" ht="12.75">
      <c r="A118" s="2" t="s">
        <v>146</v>
      </c>
      <c r="B118" s="12" t="s">
        <v>324</v>
      </c>
      <c r="C118" s="12" t="s">
        <v>269</v>
      </c>
      <c r="D118" s="7">
        <f t="shared" si="6"/>
        <v>0</v>
      </c>
      <c r="E118" s="6">
        <v>0</v>
      </c>
      <c r="F118" s="6">
        <v>0</v>
      </c>
      <c r="G118" s="7">
        <f t="shared" si="7"/>
        <v>0</v>
      </c>
      <c r="H118" s="6">
        <v>0</v>
      </c>
      <c r="I118" s="6">
        <v>0</v>
      </c>
    </row>
    <row r="119" spans="1:9" ht="12.75">
      <c r="A119" s="2" t="s">
        <v>333</v>
      </c>
      <c r="B119" s="12" t="s">
        <v>202</v>
      </c>
      <c r="C119" s="12" t="s">
        <v>288</v>
      </c>
      <c r="D119" s="7">
        <f t="shared" si="6"/>
        <v>5500</v>
      </c>
      <c r="E119" s="6">
        <v>0</v>
      </c>
      <c r="F119" s="6">
        <v>5500</v>
      </c>
      <c r="G119" s="7">
        <f t="shared" si="7"/>
        <v>3000</v>
      </c>
      <c r="H119" s="6">
        <v>0</v>
      </c>
      <c r="I119" s="6">
        <v>3000</v>
      </c>
    </row>
    <row r="120" spans="1:9" ht="12.75">
      <c r="A120" s="2" t="s">
        <v>156</v>
      </c>
      <c r="B120" s="12" t="s">
        <v>405</v>
      </c>
      <c r="C120" s="12" t="s">
        <v>315</v>
      </c>
      <c r="D120" s="7">
        <f t="shared" si="6"/>
        <v>4500</v>
      </c>
      <c r="E120" s="7">
        <f>E121+E122</f>
        <v>0</v>
      </c>
      <c r="F120" s="7">
        <f>F121+F122</f>
        <v>4500</v>
      </c>
      <c r="G120" s="7">
        <f t="shared" si="7"/>
        <v>4429</v>
      </c>
      <c r="H120" s="7">
        <f>H121+H122</f>
        <v>0</v>
      </c>
      <c r="I120" s="7">
        <v>4429</v>
      </c>
    </row>
    <row r="121" spans="1:9" ht="12.75">
      <c r="A121" s="2" t="s">
        <v>395</v>
      </c>
      <c r="B121" s="12" t="s">
        <v>304</v>
      </c>
      <c r="C121" s="12" t="s">
        <v>377</v>
      </c>
      <c r="D121" s="7">
        <f t="shared" si="6"/>
        <v>0</v>
      </c>
      <c r="E121" s="6">
        <v>0</v>
      </c>
      <c r="F121" s="6">
        <v>0</v>
      </c>
      <c r="G121" s="7">
        <f t="shared" si="7"/>
        <v>0</v>
      </c>
      <c r="H121" s="6">
        <v>0</v>
      </c>
      <c r="I121" s="6">
        <v>0</v>
      </c>
    </row>
    <row r="122" spans="1:9" ht="12.75">
      <c r="A122" s="2" t="s">
        <v>119</v>
      </c>
      <c r="B122" s="12" t="s">
        <v>403</v>
      </c>
      <c r="C122" s="12" t="s">
        <v>292</v>
      </c>
      <c r="D122" s="7">
        <f t="shared" si="6"/>
        <v>4500</v>
      </c>
      <c r="E122" s="6">
        <v>0</v>
      </c>
      <c r="F122" s="6">
        <v>4500</v>
      </c>
      <c r="G122" s="7">
        <f t="shared" si="7"/>
        <v>4429</v>
      </c>
      <c r="H122" s="6">
        <v>0</v>
      </c>
      <c r="I122" s="6">
        <v>4429</v>
      </c>
    </row>
    <row r="123" spans="1:9" ht="12.75" hidden="1">
      <c r="A123" s="2" t="s">
        <v>426</v>
      </c>
      <c r="B123" s="12" t="s">
        <v>427</v>
      </c>
      <c r="C123" s="12" t="s">
        <v>428</v>
      </c>
      <c r="D123" s="7">
        <f t="shared" si="6"/>
        <v>0</v>
      </c>
      <c r="E123" s="7">
        <f>E124</f>
        <v>0</v>
      </c>
      <c r="F123" s="7">
        <f>F124</f>
        <v>0</v>
      </c>
      <c r="G123" s="7">
        <f t="shared" si="7"/>
        <v>0</v>
      </c>
      <c r="H123" s="7">
        <f>H124</f>
        <v>0</v>
      </c>
      <c r="I123" s="7">
        <f>I124</f>
        <v>0</v>
      </c>
    </row>
    <row r="124" spans="1:9" ht="12.75" hidden="1">
      <c r="A124" s="2" t="s">
        <v>429</v>
      </c>
      <c r="B124" s="12" t="s">
        <v>430</v>
      </c>
      <c r="C124" s="12" t="s">
        <v>315</v>
      </c>
      <c r="D124" s="7">
        <f t="shared" si="6"/>
        <v>0</v>
      </c>
      <c r="E124" s="7">
        <f>E125</f>
        <v>0</v>
      </c>
      <c r="F124" s="7">
        <f>F125</f>
        <v>0</v>
      </c>
      <c r="G124" s="7">
        <f t="shared" si="7"/>
        <v>0</v>
      </c>
      <c r="H124" s="7">
        <f>H125</f>
        <v>0</v>
      </c>
      <c r="I124" s="7">
        <f>I125</f>
        <v>0</v>
      </c>
    </row>
    <row r="125" spans="1:9" ht="12.75" hidden="1">
      <c r="A125" s="2" t="s">
        <v>431</v>
      </c>
      <c r="B125" s="12" t="s">
        <v>432</v>
      </c>
      <c r="C125" s="12" t="s">
        <v>377</v>
      </c>
      <c r="D125" s="7">
        <f t="shared" si="6"/>
        <v>0</v>
      </c>
      <c r="E125" s="6">
        <v>0</v>
      </c>
      <c r="F125" s="6">
        <v>0</v>
      </c>
      <c r="G125" s="7">
        <f t="shared" si="7"/>
        <v>0</v>
      </c>
      <c r="H125" s="6">
        <v>0</v>
      </c>
      <c r="I125" s="6">
        <v>0</v>
      </c>
    </row>
    <row r="126" spans="1:9" ht="12.75">
      <c r="A126" s="2" t="s">
        <v>130</v>
      </c>
      <c r="B126" s="12" t="s">
        <v>382</v>
      </c>
      <c r="C126" s="12" t="s">
        <v>135</v>
      </c>
      <c r="D126" s="7">
        <f t="shared" si="6"/>
        <v>0</v>
      </c>
      <c r="E126" s="7">
        <f aca="true" t="shared" si="16" ref="E126:F128">E127</f>
        <v>2100</v>
      </c>
      <c r="F126" s="18">
        <f t="shared" si="16"/>
        <v>2100</v>
      </c>
      <c r="G126" s="7">
        <f t="shared" si="7"/>
        <v>0</v>
      </c>
      <c r="H126" s="7">
        <f aca="true" t="shared" si="17" ref="H126:I128">H127</f>
        <v>1050</v>
      </c>
      <c r="I126" s="18">
        <f t="shared" si="17"/>
        <v>1050</v>
      </c>
    </row>
    <row r="127" spans="1:9" ht="12.75">
      <c r="A127" s="2" t="s">
        <v>380</v>
      </c>
      <c r="B127" s="12" t="s">
        <v>210</v>
      </c>
      <c r="C127" s="12" t="s">
        <v>38</v>
      </c>
      <c r="D127" s="7">
        <f t="shared" si="6"/>
        <v>0</v>
      </c>
      <c r="E127" s="7">
        <f t="shared" si="16"/>
        <v>2100</v>
      </c>
      <c r="F127" s="7">
        <f t="shared" si="16"/>
        <v>2100</v>
      </c>
      <c r="G127" s="7">
        <f t="shared" si="7"/>
        <v>0</v>
      </c>
      <c r="H127" s="7">
        <f t="shared" si="17"/>
        <v>1050</v>
      </c>
      <c r="I127" s="7">
        <f t="shared" si="17"/>
        <v>1050</v>
      </c>
    </row>
    <row r="128" spans="1:9" ht="12.75">
      <c r="A128" s="2" t="s">
        <v>393</v>
      </c>
      <c r="B128" s="12" t="s">
        <v>328</v>
      </c>
      <c r="C128" s="12" t="s">
        <v>82</v>
      </c>
      <c r="D128" s="7">
        <f t="shared" si="6"/>
        <v>0</v>
      </c>
      <c r="E128" s="7">
        <f t="shared" si="16"/>
        <v>2100</v>
      </c>
      <c r="F128" s="7">
        <f t="shared" si="16"/>
        <v>2100</v>
      </c>
      <c r="G128" s="7">
        <f t="shared" si="7"/>
        <v>0</v>
      </c>
      <c r="H128" s="7">
        <f t="shared" si="17"/>
        <v>1050</v>
      </c>
      <c r="I128" s="7">
        <f t="shared" si="17"/>
        <v>1050</v>
      </c>
    </row>
    <row r="129" spans="1:9" ht="12.75">
      <c r="A129" s="2" t="s">
        <v>158</v>
      </c>
      <c r="B129" s="12" t="s">
        <v>128</v>
      </c>
      <c r="C129" s="12" t="s">
        <v>404</v>
      </c>
      <c r="D129" s="7">
        <f t="shared" si="6"/>
        <v>0</v>
      </c>
      <c r="E129" s="7">
        <f>E133</f>
        <v>2100</v>
      </c>
      <c r="F129" s="7">
        <f>F133</f>
        <v>2100</v>
      </c>
      <c r="G129" s="7">
        <f t="shared" si="7"/>
        <v>0</v>
      </c>
      <c r="H129" s="7">
        <f>H133</f>
        <v>1050</v>
      </c>
      <c r="I129" s="7">
        <f>I133</f>
        <v>1050</v>
      </c>
    </row>
    <row r="130" spans="1:9" ht="12.75">
      <c r="A130" s="2" t="s">
        <v>140</v>
      </c>
      <c r="B130" s="12" t="s">
        <v>201</v>
      </c>
      <c r="C130" s="12" t="s">
        <v>30</v>
      </c>
      <c r="D130" s="7">
        <f t="shared" si="6"/>
        <v>0</v>
      </c>
      <c r="E130" s="7">
        <f aca="true" t="shared" si="18" ref="E130:F132">E131</f>
        <v>2100</v>
      </c>
      <c r="F130" s="7">
        <f t="shared" si="18"/>
        <v>2100</v>
      </c>
      <c r="G130" s="7">
        <f t="shared" si="7"/>
        <v>0</v>
      </c>
      <c r="H130" s="7">
        <f aca="true" t="shared" si="19" ref="H130:I132">H131</f>
        <v>1050</v>
      </c>
      <c r="I130" s="7">
        <f t="shared" si="19"/>
        <v>1050</v>
      </c>
    </row>
    <row r="131" spans="1:9" ht="12.75">
      <c r="A131" s="2" t="s">
        <v>386</v>
      </c>
      <c r="B131" s="12" t="s">
        <v>18</v>
      </c>
      <c r="C131" s="12" t="s">
        <v>38</v>
      </c>
      <c r="D131" s="7">
        <f t="shared" si="6"/>
        <v>0</v>
      </c>
      <c r="E131" s="7">
        <f t="shared" si="18"/>
        <v>2100</v>
      </c>
      <c r="F131" s="7">
        <f t="shared" si="18"/>
        <v>2100</v>
      </c>
      <c r="G131" s="7">
        <f t="shared" si="7"/>
        <v>0</v>
      </c>
      <c r="H131" s="7">
        <f t="shared" si="19"/>
        <v>1050</v>
      </c>
      <c r="I131" s="7">
        <f t="shared" si="19"/>
        <v>1050</v>
      </c>
    </row>
    <row r="132" spans="1:9" ht="12.75">
      <c r="A132" s="2" t="s">
        <v>108</v>
      </c>
      <c r="B132" s="12" t="s">
        <v>139</v>
      </c>
      <c r="C132" s="12" t="s">
        <v>82</v>
      </c>
      <c r="D132" s="7">
        <f t="shared" si="6"/>
        <v>0</v>
      </c>
      <c r="E132" s="7">
        <f t="shared" si="18"/>
        <v>2100</v>
      </c>
      <c r="F132" s="7">
        <f t="shared" si="18"/>
        <v>2100</v>
      </c>
      <c r="G132" s="7">
        <f t="shared" si="7"/>
        <v>0</v>
      </c>
      <c r="H132" s="7">
        <f t="shared" si="19"/>
        <v>1050</v>
      </c>
      <c r="I132" s="7">
        <f t="shared" si="19"/>
        <v>1050</v>
      </c>
    </row>
    <row r="133" spans="1:9" ht="12.75">
      <c r="A133" s="2" t="s">
        <v>352</v>
      </c>
      <c r="B133" s="12" t="s">
        <v>318</v>
      </c>
      <c r="C133" s="12" t="s">
        <v>404</v>
      </c>
      <c r="D133" s="7">
        <f t="shared" si="6"/>
        <v>0</v>
      </c>
      <c r="E133" s="6">
        <v>2100</v>
      </c>
      <c r="F133" s="6">
        <v>2100</v>
      </c>
      <c r="G133" s="7">
        <f t="shared" si="7"/>
        <v>0</v>
      </c>
      <c r="H133" s="6">
        <v>1050</v>
      </c>
      <c r="I133" s="6">
        <v>1050</v>
      </c>
    </row>
    <row r="134" spans="1:9" ht="12.75">
      <c r="A134" s="2" t="s">
        <v>162</v>
      </c>
      <c r="B134" s="12" t="s">
        <v>270</v>
      </c>
      <c r="C134" s="12" t="s">
        <v>221</v>
      </c>
      <c r="D134" s="7">
        <f t="shared" si="6"/>
        <v>408700</v>
      </c>
      <c r="E134" s="7">
        <f>E135+E147</f>
        <v>0</v>
      </c>
      <c r="F134" s="18">
        <f>F135+F147</f>
        <v>408700</v>
      </c>
      <c r="G134" s="7">
        <f t="shared" si="7"/>
        <v>261646.31999999998</v>
      </c>
      <c r="H134" s="7">
        <f>H135+H147</f>
        <v>0</v>
      </c>
      <c r="I134" s="18">
        <f>I135+I147</f>
        <v>261646.31999999998</v>
      </c>
    </row>
    <row r="135" spans="1:9" ht="12.75">
      <c r="A135" s="2" t="s">
        <v>360</v>
      </c>
      <c r="B135" s="12" t="s">
        <v>317</v>
      </c>
      <c r="C135" s="12" t="s">
        <v>38</v>
      </c>
      <c r="D135" s="7">
        <f t="shared" si="6"/>
        <v>403450</v>
      </c>
      <c r="E135" s="7">
        <f>E136+E140+E146</f>
        <v>0</v>
      </c>
      <c r="F135" s="7">
        <f>F136+F140+F146</f>
        <v>403450</v>
      </c>
      <c r="G135" s="7">
        <f t="shared" si="7"/>
        <v>256396.31999999998</v>
      </c>
      <c r="H135" s="7">
        <f>H136+H140+H146</f>
        <v>0</v>
      </c>
      <c r="I135" s="7">
        <f>I136+I140+I146</f>
        <v>256396.31999999998</v>
      </c>
    </row>
    <row r="136" spans="1:9" ht="12.75">
      <c r="A136" s="2" t="s">
        <v>116</v>
      </c>
      <c r="B136" s="12" t="s">
        <v>214</v>
      </c>
      <c r="C136" s="12" t="s">
        <v>321</v>
      </c>
      <c r="D136" s="7">
        <f aca="true" t="shared" si="20" ref="D136:D187">F136-E136</f>
        <v>239200</v>
      </c>
      <c r="E136" s="7">
        <f aca="true" t="shared" si="21" ref="E136:F139">E152</f>
        <v>0</v>
      </c>
      <c r="F136" s="7">
        <f t="shared" si="21"/>
        <v>239200</v>
      </c>
      <c r="G136" s="7">
        <f aca="true" t="shared" si="22" ref="G136:G187">I136-H136</f>
        <v>166177.22</v>
      </c>
      <c r="H136" s="7">
        <f aca="true" t="shared" si="23" ref="H136:I139">H152</f>
        <v>0</v>
      </c>
      <c r="I136" s="7">
        <f t="shared" si="23"/>
        <v>166177.22</v>
      </c>
    </row>
    <row r="137" spans="1:9" ht="12.75">
      <c r="A137" s="2" t="s">
        <v>375</v>
      </c>
      <c r="B137" s="12" t="s">
        <v>31</v>
      </c>
      <c r="C137" s="12" t="s">
        <v>68</v>
      </c>
      <c r="D137" s="7">
        <f t="shared" si="20"/>
        <v>183700</v>
      </c>
      <c r="E137" s="7">
        <f t="shared" si="21"/>
        <v>0</v>
      </c>
      <c r="F137" s="7">
        <f t="shared" si="21"/>
        <v>183700</v>
      </c>
      <c r="G137" s="7">
        <f t="shared" si="22"/>
        <v>123988</v>
      </c>
      <c r="H137" s="7">
        <f t="shared" si="23"/>
        <v>0</v>
      </c>
      <c r="I137" s="7">
        <f t="shared" si="23"/>
        <v>123988</v>
      </c>
    </row>
    <row r="138" spans="1:9" ht="12.75">
      <c r="A138" s="2" t="s">
        <v>203</v>
      </c>
      <c r="B138" s="12" t="s">
        <v>275</v>
      </c>
      <c r="C138" s="12" t="s">
        <v>112</v>
      </c>
      <c r="D138" s="7">
        <f t="shared" si="20"/>
        <v>0</v>
      </c>
      <c r="E138" s="7">
        <f t="shared" si="21"/>
        <v>0</v>
      </c>
      <c r="F138" s="7">
        <f t="shared" si="21"/>
        <v>0</v>
      </c>
      <c r="G138" s="7">
        <f t="shared" si="22"/>
        <v>0</v>
      </c>
      <c r="H138" s="7">
        <f t="shared" si="23"/>
        <v>0</v>
      </c>
      <c r="I138" s="7">
        <f t="shared" si="23"/>
        <v>0</v>
      </c>
    </row>
    <row r="139" spans="1:9" ht="12.75">
      <c r="A139" s="2" t="s">
        <v>325</v>
      </c>
      <c r="B139" s="12" t="s">
        <v>90</v>
      </c>
      <c r="C139" s="12" t="s">
        <v>45</v>
      </c>
      <c r="D139" s="7">
        <f t="shared" si="20"/>
        <v>55500</v>
      </c>
      <c r="E139" s="7">
        <f t="shared" si="21"/>
        <v>0</v>
      </c>
      <c r="F139" s="7">
        <f t="shared" si="21"/>
        <v>55500</v>
      </c>
      <c r="G139" s="7">
        <f t="shared" si="22"/>
        <v>42189.22</v>
      </c>
      <c r="H139" s="7">
        <f t="shared" si="23"/>
        <v>0</v>
      </c>
      <c r="I139" s="7">
        <f t="shared" si="23"/>
        <v>42189.22</v>
      </c>
    </row>
    <row r="140" spans="1:9" ht="12.75">
      <c r="A140" s="2" t="s">
        <v>137</v>
      </c>
      <c r="B140" s="12" t="s">
        <v>105</v>
      </c>
      <c r="C140" s="12" t="s">
        <v>97</v>
      </c>
      <c r="D140" s="7">
        <f t="shared" si="20"/>
        <v>162850</v>
      </c>
      <c r="E140" s="7">
        <f>SUM(E141:E145)</f>
        <v>0</v>
      </c>
      <c r="F140" s="7">
        <f>SUM(F141:F145)</f>
        <v>162850</v>
      </c>
      <c r="G140" s="7">
        <f t="shared" si="22"/>
        <v>89109.79999999999</v>
      </c>
      <c r="H140" s="7">
        <f>SUM(H141:H145)</f>
        <v>0</v>
      </c>
      <c r="I140" s="7">
        <f>SUM(I141:I145)</f>
        <v>89109.79999999999</v>
      </c>
    </row>
    <row r="141" spans="1:9" ht="12.75">
      <c r="A141" s="2" t="s">
        <v>320</v>
      </c>
      <c r="B141" s="12" t="s">
        <v>351</v>
      </c>
      <c r="C141" s="12" t="s">
        <v>246</v>
      </c>
      <c r="D141" s="7">
        <f t="shared" si="20"/>
        <v>0</v>
      </c>
      <c r="E141" s="7">
        <f aca="true" t="shared" si="24" ref="E141:F149">E157</f>
        <v>0</v>
      </c>
      <c r="F141" s="7">
        <f t="shared" si="24"/>
        <v>0</v>
      </c>
      <c r="G141" s="7">
        <f t="shared" si="22"/>
        <v>0</v>
      </c>
      <c r="H141" s="7">
        <f aca="true" t="shared" si="25" ref="H141:I149">H157</f>
        <v>0</v>
      </c>
      <c r="I141" s="7">
        <f t="shared" si="25"/>
        <v>0</v>
      </c>
    </row>
    <row r="142" spans="1:9" ht="12.75">
      <c r="A142" s="2" t="s">
        <v>433</v>
      </c>
      <c r="B142" s="12" t="s">
        <v>434</v>
      </c>
      <c r="C142" s="13" t="s">
        <v>180</v>
      </c>
      <c r="D142" s="7">
        <f t="shared" si="20"/>
        <v>950</v>
      </c>
      <c r="E142" s="8">
        <f t="shared" si="24"/>
        <v>0</v>
      </c>
      <c r="F142" s="8">
        <f t="shared" si="24"/>
        <v>950</v>
      </c>
      <c r="G142" s="7">
        <f t="shared" si="22"/>
        <v>0</v>
      </c>
      <c r="H142" s="8">
        <f t="shared" si="25"/>
        <v>0</v>
      </c>
      <c r="I142" s="8">
        <f t="shared" si="25"/>
        <v>0</v>
      </c>
    </row>
    <row r="143" spans="1:9" ht="12.75">
      <c r="A143" s="2" t="s">
        <v>132</v>
      </c>
      <c r="B143" s="12" t="s">
        <v>401</v>
      </c>
      <c r="C143" s="12" t="s">
        <v>347</v>
      </c>
      <c r="D143" s="7">
        <f t="shared" si="20"/>
        <v>135700</v>
      </c>
      <c r="E143" s="7">
        <f t="shared" si="24"/>
        <v>0</v>
      </c>
      <c r="F143" s="7">
        <f t="shared" si="24"/>
        <v>135700</v>
      </c>
      <c r="G143" s="7">
        <f t="shared" si="22"/>
        <v>67873.12</v>
      </c>
      <c r="H143" s="7">
        <f t="shared" si="25"/>
        <v>0</v>
      </c>
      <c r="I143" s="7">
        <f t="shared" si="25"/>
        <v>67873.12</v>
      </c>
    </row>
    <row r="144" spans="1:9" ht="12.75">
      <c r="A144" s="2" t="s">
        <v>199</v>
      </c>
      <c r="B144" s="12" t="s">
        <v>339</v>
      </c>
      <c r="C144" s="12" t="s">
        <v>269</v>
      </c>
      <c r="D144" s="7">
        <f t="shared" si="20"/>
        <v>24200</v>
      </c>
      <c r="E144" s="7">
        <f t="shared" si="24"/>
        <v>0</v>
      </c>
      <c r="F144" s="7">
        <f t="shared" si="24"/>
        <v>24200</v>
      </c>
      <c r="G144" s="7">
        <f t="shared" si="22"/>
        <v>19236.68</v>
      </c>
      <c r="H144" s="7">
        <f t="shared" si="25"/>
        <v>0</v>
      </c>
      <c r="I144" s="7">
        <f t="shared" si="25"/>
        <v>19236.68</v>
      </c>
    </row>
    <row r="145" spans="1:9" ht="12.75">
      <c r="A145" s="2" t="s">
        <v>373</v>
      </c>
      <c r="B145" s="12" t="s">
        <v>189</v>
      </c>
      <c r="C145" s="12" t="s">
        <v>288</v>
      </c>
      <c r="D145" s="7">
        <f t="shared" si="20"/>
        <v>2000</v>
      </c>
      <c r="E145" s="7">
        <f t="shared" si="24"/>
        <v>0</v>
      </c>
      <c r="F145" s="7">
        <f t="shared" si="24"/>
        <v>2000</v>
      </c>
      <c r="G145" s="7">
        <f t="shared" si="22"/>
        <v>2000</v>
      </c>
      <c r="H145" s="7">
        <f t="shared" si="25"/>
        <v>0</v>
      </c>
      <c r="I145" s="7">
        <f t="shared" si="25"/>
        <v>2000</v>
      </c>
    </row>
    <row r="146" spans="1:9" ht="12.75">
      <c r="A146" s="2" t="s">
        <v>253</v>
      </c>
      <c r="B146" s="12" t="s">
        <v>229</v>
      </c>
      <c r="C146" s="12" t="s">
        <v>381</v>
      </c>
      <c r="D146" s="7">
        <f t="shared" si="20"/>
        <v>1400</v>
      </c>
      <c r="E146" s="7">
        <f t="shared" si="24"/>
        <v>0</v>
      </c>
      <c r="F146" s="7">
        <f t="shared" si="24"/>
        <v>1400</v>
      </c>
      <c r="G146" s="7">
        <f t="shared" si="22"/>
        <v>1109.3</v>
      </c>
      <c r="H146" s="7">
        <f t="shared" si="25"/>
        <v>0</v>
      </c>
      <c r="I146" s="7">
        <f t="shared" si="25"/>
        <v>1109.3</v>
      </c>
    </row>
    <row r="147" spans="1:9" ht="12.75">
      <c r="A147" s="2" t="s">
        <v>80</v>
      </c>
      <c r="B147" s="12" t="s">
        <v>394</v>
      </c>
      <c r="C147" s="12" t="s">
        <v>315</v>
      </c>
      <c r="D147" s="7">
        <f t="shared" si="20"/>
        <v>5250</v>
      </c>
      <c r="E147" s="7">
        <f t="shared" si="24"/>
        <v>0</v>
      </c>
      <c r="F147" s="7">
        <f t="shared" si="24"/>
        <v>5250</v>
      </c>
      <c r="G147" s="7">
        <f t="shared" si="22"/>
        <v>5250</v>
      </c>
      <c r="H147" s="7">
        <f t="shared" si="25"/>
        <v>0</v>
      </c>
      <c r="I147" s="7">
        <f t="shared" si="25"/>
        <v>5250</v>
      </c>
    </row>
    <row r="148" spans="1:9" ht="12.75">
      <c r="A148" s="2" t="s">
        <v>344</v>
      </c>
      <c r="B148" s="12" t="s">
        <v>283</v>
      </c>
      <c r="C148" s="12" t="s">
        <v>377</v>
      </c>
      <c r="D148" s="7">
        <f t="shared" si="20"/>
        <v>0</v>
      </c>
      <c r="E148" s="7">
        <f t="shared" si="24"/>
        <v>0</v>
      </c>
      <c r="F148" s="7">
        <f t="shared" si="24"/>
        <v>0</v>
      </c>
      <c r="G148" s="7">
        <f t="shared" si="22"/>
        <v>0</v>
      </c>
      <c r="H148" s="7">
        <f t="shared" si="25"/>
        <v>0</v>
      </c>
      <c r="I148" s="7">
        <f t="shared" si="25"/>
        <v>0</v>
      </c>
    </row>
    <row r="149" spans="1:9" ht="12.75">
      <c r="A149" s="2" t="s">
        <v>168</v>
      </c>
      <c r="B149" s="12" t="s">
        <v>388</v>
      </c>
      <c r="C149" s="12" t="s">
        <v>292</v>
      </c>
      <c r="D149" s="7">
        <f t="shared" si="20"/>
        <v>5250</v>
      </c>
      <c r="E149" s="7">
        <f t="shared" si="24"/>
        <v>0</v>
      </c>
      <c r="F149" s="7">
        <f t="shared" si="24"/>
        <v>5250</v>
      </c>
      <c r="G149" s="7">
        <f t="shared" si="22"/>
        <v>5250</v>
      </c>
      <c r="H149" s="7">
        <f t="shared" si="25"/>
        <v>0</v>
      </c>
      <c r="I149" s="7">
        <f t="shared" si="25"/>
        <v>5250</v>
      </c>
    </row>
    <row r="150" spans="1:9" ht="12.75">
      <c r="A150" s="2" t="s">
        <v>368</v>
      </c>
      <c r="B150" s="12" t="s">
        <v>378</v>
      </c>
      <c r="C150" s="12" t="s">
        <v>372</v>
      </c>
      <c r="D150" s="7">
        <f t="shared" si="20"/>
        <v>408700</v>
      </c>
      <c r="E150" s="7">
        <f>E151+E163</f>
        <v>0</v>
      </c>
      <c r="F150" s="7">
        <f>F151+F163</f>
        <v>408700</v>
      </c>
      <c r="G150" s="7">
        <f t="shared" si="22"/>
        <v>261646.31999999998</v>
      </c>
      <c r="H150" s="7">
        <f>H151+H163</f>
        <v>0</v>
      </c>
      <c r="I150" s="7">
        <f>I151+I163</f>
        <v>261646.31999999998</v>
      </c>
    </row>
    <row r="151" spans="1:9" ht="12.75">
      <c r="A151" s="2" t="s">
        <v>183</v>
      </c>
      <c r="B151" s="12" t="s">
        <v>215</v>
      </c>
      <c r="C151" s="12" t="s">
        <v>38</v>
      </c>
      <c r="D151" s="7">
        <f t="shared" si="20"/>
        <v>403450</v>
      </c>
      <c r="E151" s="7">
        <f>E152+E156+E162</f>
        <v>0</v>
      </c>
      <c r="F151" s="7">
        <f>F152+F156+F162</f>
        <v>403450</v>
      </c>
      <c r="G151" s="7">
        <f t="shared" si="22"/>
        <v>256396.31999999998</v>
      </c>
      <c r="H151" s="7">
        <f>H152+H156+H162</f>
        <v>0</v>
      </c>
      <c r="I151" s="7">
        <f>I152+I156+I162</f>
        <v>256396.31999999998</v>
      </c>
    </row>
    <row r="152" spans="1:9" ht="12.75">
      <c r="A152" s="2" t="s">
        <v>365</v>
      </c>
      <c r="B152" s="12" t="s">
        <v>323</v>
      </c>
      <c r="C152" s="12" t="s">
        <v>321</v>
      </c>
      <c r="D152" s="7">
        <f t="shared" si="20"/>
        <v>239200</v>
      </c>
      <c r="E152" s="7">
        <f>SUM(E153:E155)</f>
        <v>0</v>
      </c>
      <c r="F152" s="7">
        <f>SUM(F153:F155)</f>
        <v>239200</v>
      </c>
      <c r="G152" s="7">
        <f t="shared" si="22"/>
        <v>166177.22</v>
      </c>
      <c r="H152" s="7">
        <f>SUM(H153:H155)</f>
        <v>0</v>
      </c>
      <c r="I152" s="7">
        <f>SUM(I153:I155)</f>
        <v>166177.22</v>
      </c>
    </row>
    <row r="153" spans="1:9" ht="12.75">
      <c r="A153" s="2" t="s">
        <v>187</v>
      </c>
      <c r="B153" s="12" t="s">
        <v>136</v>
      </c>
      <c r="C153" s="12" t="s">
        <v>68</v>
      </c>
      <c r="D153" s="7">
        <f t="shared" si="20"/>
        <v>183700</v>
      </c>
      <c r="E153" s="6">
        <v>0</v>
      </c>
      <c r="F153" s="6">
        <v>183700</v>
      </c>
      <c r="G153" s="7">
        <f t="shared" si="22"/>
        <v>123988</v>
      </c>
      <c r="H153" s="6">
        <v>0</v>
      </c>
      <c r="I153" s="6">
        <v>123988</v>
      </c>
    </row>
    <row r="154" spans="1:9" ht="12.75">
      <c r="A154" s="2" t="s">
        <v>36</v>
      </c>
      <c r="B154" s="12" t="s">
        <v>374</v>
      </c>
      <c r="C154" s="12" t="s">
        <v>112</v>
      </c>
      <c r="D154" s="7">
        <f t="shared" si="20"/>
        <v>0</v>
      </c>
      <c r="E154" s="6">
        <v>0</v>
      </c>
      <c r="F154" s="6">
        <v>0</v>
      </c>
      <c r="G154" s="7">
        <f t="shared" si="22"/>
        <v>0</v>
      </c>
      <c r="H154" s="6">
        <v>0</v>
      </c>
      <c r="I154" s="6">
        <v>0</v>
      </c>
    </row>
    <row r="155" spans="1:9" ht="12.75">
      <c r="A155" s="2" t="s">
        <v>209</v>
      </c>
      <c r="B155" s="12" t="s">
        <v>200</v>
      </c>
      <c r="C155" s="12" t="s">
        <v>45</v>
      </c>
      <c r="D155" s="7">
        <f t="shared" si="20"/>
        <v>55500</v>
      </c>
      <c r="E155" s="6">
        <v>0</v>
      </c>
      <c r="F155" s="6">
        <v>55500</v>
      </c>
      <c r="G155" s="7">
        <f t="shared" si="22"/>
        <v>42189.22</v>
      </c>
      <c r="H155" s="6">
        <v>0</v>
      </c>
      <c r="I155" s="6">
        <v>42189.22</v>
      </c>
    </row>
    <row r="156" spans="1:9" ht="12.75">
      <c r="A156" s="2" t="s">
        <v>95</v>
      </c>
      <c r="B156" s="12" t="s">
        <v>7</v>
      </c>
      <c r="C156" s="12" t="s">
        <v>97</v>
      </c>
      <c r="D156" s="7">
        <f t="shared" si="20"/>
        <v>162850</v>
      </c>
      <c r="E156" s="7">
        <f>SUM(E157:E161)</f>
        <v>0</v>
      </c>
      <c r="F156" s="7">
        <f>SUM(F157:F161)</f>
        <v>162850</v>
      </c>
      <c r="G156" s="7">
        <f t="shared" si="22"/>
        <v>89109.79999999999</v>
      </c>
      <c r="H156" s="7">
        <f>SUM(H157:H161)</f>
        <v>0</v>
      </c>
      <c r="I156" s="7">
        <f>SUM(I157:I161)</f>
        <v>89109.79999999999</v>
      </c>
    </row>
    <row r="157" spans="1:9" ht="12.75">
      <c r="A157" s="2" t="s">
        <v>273</v>
      </c>
      <c r="B157" s="12" t="s">
        <v>236</v>
      </c>
      <c r="C157" s="12" t="s">
        <v>246</v>
      </c>
      <c r="D157" s="7">
        <f t="shared" si="20"/>
        <v>0</v>
      </c>
      <c r="E157" s="6">
        <v>0</v>
      </c>
      <c r="F157" s="6">
        <v>0</v>
      </c>
      <c r="G157" s="7">
        <f t="shared" si="22"/>
        <v>0</v>
      </c>
      <c r="H157" s="6">
        <v>0</v>
      </c>
      <c r="I157" s="6">
        <v>0</v>
      </c>
    </row>
    <row r="158" spans="1:9" ht="12.75">
      <c r="A158" s="2" t="s">
        <v>435</v>
      </c>
      <c r="B158" s="12" t="s">
        <v>436</v>
      </c>
      <c r="C158" s="12" t="s">
        <v>180</v>
      </c>
      <c r="D158" s="7">
        <f t="shared" si="20"/>
        <v>950</v>
      </c>
      <c r="E158" s="6">
        <v>0</v>
      </c>
      <c r="F158" s="6">
        <v>950</v>
      </c>
      <c r="G158" s="7">
        <f t="shared" si="22"/>
        <v>0</v>
      </c>
      <c r="H158" s="6">
        <v>0</v>
      </c>
      <c r="I158" s="6">
        <v>0</v>
      </c>
    </row>
    <row r="159" spans="1:9" ht="12.75">
      <c r="A159" s="2" t="s">
        <v>244</v>
      </c>
      <c r="B159" s="12" t="s">
        <v>302</v>
      </c>
      <c r="C159" s="12" t="s">
        <v>347</v>
      </c>
      <c r="D159" s="7">
        <f t="shared" si="20"/>
        <v>135700</v>
      </c>
      <c r="E159" s="6">
        <v>0</v>
      </c>
      <c r="F159" s="6">
        <v>135700</v>
      </c>
      <c r="G159" s="7">
        <f t="shared" si="22"/>
        <v>67873.12</v>
      </c>
      <c r="H159" s="6">
        <v>0</v>
      </c>
      <c r="I159" s="6">
        <v>67873.12</v>
      </c>
    </row>
    <row r="160" spans="1:9" ht="12.75">
      <c r="A160" s="2" t="s">
        <v>286</v>
      </c>
      <c r="B160" s="12" t="s">
        <v>227</v>
      </c>
      <c r="C160" s="12" t="s">
        <v>269</v>
      </c>
      <c r="D160" s="7">
        <f t="shared" si="20"/>
        <v>24200</v>
      </c>
      <c r="E160" s="6">
        <v>0</v>
      </c>
      <c r="F160" s="6">
        <v>24200</v>
      </c>
      <c r="G160" s="7">
        <f t="shared" si="22"/>
        <v>19236.68</v>
      </c>
      <c r="H160" s="6">
        <v>0</v>
      </c>
      <c r="I160" s="6">
        <v>19236.68</v>
      </c>
    </row>
    <row r="161" spans="1:9" ht="12.75">
      <c r="A161" s="2" t="s">
        <v>50</v>
      </c>
      <c r="B161" s="12" t="s">
        <v>73</v>
      </c>
      <c r="C161" s="12" t="s">
        <v>288</v>
      </c>
      <c r="D161" s="7">
        <f t="shared" si="20"/>
        <v>2000</v>
      </c>
      <c r="E161" s="6">
        <v>0</v>
      </c>
      <c r="F161" s="6">
        <v>2000</v>
      </c>
      <c r="G161" s="7">
        <f t="shared" si="22"/>
        <v>2000</v>
      </c>
      <c r="H161" s="6">
        <v>0</v>
      </c>
      <c r="I161" s="6">
        <v>2000</v>
      </c>
    </row>
    <row r="162" spans="1:9" ht="12.75">
      <c r="A162" s="2" t="s">
        <v>66</v>
      </c>
      <c r="B162" s="12" t="s">
        <v>336</v>
      </c>
      <c r="C162" s="12" t="s">
        <v>381</v>
      </c>
      <c r="D162" s="7">
        <f t="shared" si="20"/>
        <v>1400</v>
      </c>
      <c r="E162" s="6">
        <v>0</v>
      </c>
      <c r="F162" s="6">
        <v>1400</v>
      </c>
      <c r="G162" s="7">
        <f t="shared" si="22"/>
        <v>1109.3</v>
      </c>
      <c r="H162" s="6">
        <v>0</v>
      </c>
      <c r="I162" s="6">
        <v>1109.3</v>
      </c>
    </row>
    <row r="163" spans="1:9" ht="12.75">
      <c r="A163" s="2" t="s">
        <v>231</v>
      </c>
      <c r="B163" s="12" t="s">
        <v>282</v>
      </c>
      <c r="C163" s="12" t="s">
        <v>315</v>
      </c>
      <c r="D163" s="7">
        <f t="shared" si="20"/>
        <v>5250</v>
      </c>
      <c r="E163" s="7">
        <f>E164+E165</f>
        <v>0</v>
      </c>
      <c r="F163" s="7">
        <f>F164+F165</f>
        <v>5250</v>
      </c>
      <c r="G163" s="7">
        <f t="shared" si="22"/>
        <v>5250</v>
      </c>
      <c r="H163" s="7">
        <f>H164+H165</f>
        <v>0</v>
      </c>
      <c r="I163" s="7">
        <f>I164+I165</f>
        <v>5250</v>
      </c>
    </row>
    <row r="164" spans="1:9" ht="12.75">
      <c r="A164" s="2" t="s">
        <v>42</v>
      </c>
      <c r="B164" s="12" t="s">
        <v>390</v>
      </c>
      <c r="C164" s="12" t="s">
        <v>377</v>
      </c>
      <c r="D164" s="7">
        <f t="shared" si="20"/>
        <v>0</v>
      </c>
      <c r="E164" s="6">
        <v>0</v>
      </c>
      <c r="F164" s="6">
        <v>0</v>
      </c>
      <c r="G164" s="7">
        <f t="shared" si="22"/>
        <v>0</v>
      </c>
      <c r="H164" s="6">
        <v>0</v>
      </c>
      <c r="I164" s="6">
        <v>0</v>
      </c>
    </row>
    <row r="165" spans="1:9" ht="12.75">
      <c r="A165" s="2" t="s">
        <v>259</v>
      </c>
      <c r="B165" s="12" t="s">
        <v>293</v>
      </c>
      <c r="C165" s="12" t="s">
        <v>292</v>
      </c>
      <c r="D165" s="7">
        <f t="shared" si="20"/>
        <v>5250</v>
      </c>
      <c r="E165" s="6">
        <v>0</v>
      </c>
      <c r="F165" s="6">
        <v>5250</v>
      </c>
      <c r="G165" s="7">
        <f t="shared" si="22"/>
        <v>5250</v>
      </c>
      <c r="H165" s="6">
        <v>0</v>
      </c>
      <c r="I165" s="6">
        <v>5250</v>
      </c>
    </row>
    <row r="166" spans="1:9" ht="12.75">
      <c r="A166" s="2" t="s">
        <v>27</v>
      </c>
      <c r="B166" s="12" t="s">
        <v>196</v>
      </c>
      <c r="C166" s="12" t="s">
        <v>398</v>
      </c>
      <c r="D166" s="7">
        <f t="shared" si="20"/>
        <v>56600</v>
      </c>
      <c r="E166" s="7">
        <f>E167</f>
        <v>0</v>
      </c>
      <c r="F166" s="18">
        <f>F167</f>
        <v>56600</v>
      </c>
      <c r="G166" s="7">
        <f t="shared" si="22"/>
        <v>56538.08</v>
      </c>
      <c r="H166" s="7">
        <f>H167</f>
        <v>0</v>
      </c>
      <c r="I166" s="18">
        <f>I167</f>
        <v>56538.08</v>
      </c>
    </row>
    <row r="167" spans="1:9" ht="12.75">
      <c r="A167" s="2" t="s">
        <v>274</v>
      </c>
      <c r="B167" s="12" t="s">
        <v>33</v>
      </c>
      <c r="C167" s="12" t="s">
        <v>38</v>
      </c>
      <c r="D167" s="7">
        <f t="shared" si="20"/>
        <v>56600</v>
      </c>
      <c r="E167" s="7">
        <f>E168</f>
        <v>0</v>
      </c>
      <c r="F167" s="7">
        <f>F168</f>
        <v>56600</v>
      </c>
      <c r="G167" s="7">
        <f t="shared" si="22"/>
        <v>56538.08</v>
      </c>
      <c r="H167" s="7">
        <f>H168</f>
        <v>0</v>
      </c>
      <c r="I167" s="7">
        <f>I168</f>
        <v>56538.08</v>
      </c>
    </row>
    <row r="168" spans="1:9" ht="12.75">
      <c r="A168" s="2" t="s">
        <v>127</v>
      </c>
      <c r="B168" s="12" t="s">
        <v>235</v>
      </c>
      <c r="C168" s="12" t="s">
        <v>107</v>
      </c>
      <c r="D168" s="7">
        <f t="shared" si="20"/>
        <v>56600</v>
      </c>
      <c r="E168" s="7">
        <f>E169+E170</f>
        <v>0</v>
      </c>
      <c r="F168" s="7">
        <f>F169+F170</f>
        <v>56600</v>
      </c>
      <c r="G168" s="7">
        <f t="shared" si="22"/>
        <v>56538.08</v>
      </c>
      <c r="H168" s="7">
        <f>H169+H170</f>
        <v>0</v>
      </c>
      <c r="I168" s="7">
        <f>I169+I170</f>
        <v>56538.08</v>
      </c>
    </row>
    <row r="169" spans="1:9" ht="12.75">
      <c r="A169" s="2" t="s">
        <v>198</v>
      </c>
      <c r="B169" s="12" t="s">
        <v>301</v>
      </c>
      <c r="C169" s="12" t="s">
        <v>43</v>
      </c>
      <c r="D169" s="7">
        <f t="shared" si="20"/>
        <v>0</v>
      </c>
      <c r="E169" s="7">
        <f>E178</f>
        <v>0</v>
      </c>
      <c r="F169" s="7">
        <f>F178</f>
        <v>0</v>
      </c>
      <c r="G169" s="7">
        <f t="shared" si="22"/>
        <v>0</v>
      </c>
      <c r="H169" s="7">
        <f>H178</f>
        <v>0</v>
      </c>
      <c r="I169" s="7">
        <f>I178</f>
        <v>0</v>
      </c>
    </row>
    <row r="170" spans="1:9" ht="12.75">
      <c r="A170" s="2" t="s">
        <v>379</v>
      </c>
      <c r="B170" s="12" t="s">
        <v>59</v>
      </c>
      <c r="C170" s="12" t="s">
        <v>65</v>
      </c>
      <c r="D170" s="7">
        <f t="shared" si="20"/>
        <v>56600</v>
      </c>
      <c r="E170" s="7">
        <f>E174</f>
        <v>0</v>
      </c>
      <c r="F170" s="7">
        <f>F174</f>
        <v>56600</v>
      </c>
      <c r="G170" s="7">
        <f t="shared" si="22"/>
        <v>56538.08</v>
      </c>
      <c r="H170" s="7">
        <f>H174</f>
        <v>0</v>
      </c>
      <c r="I170" s="7">
        <f>I174</f>
        <v>56538.08</v>
      </c>
    </row>
    <row r="171" spans="1:9" ht="12.75">
      <c r="A171" s="2" t="s">
        <v>100</v>
      </c>
      <c r="B171" s="12" t="s">
        <v>102</v>
      </c>
      <c r="C171" s="12" t="s">
        <v>279</v>
      </c>
      <c r="D171" s="7">
        <f t="shared" si="20"/>
        <v>56600</v>
      </c>
      <c r="E171" s="7">
        <f aca="true" t="shared" si="26" ref="E171:F173">E172</f>
        <v>0</v>
      </c>
      <c r="F171" s="7">
        <f t="shared" si="26"/>
        <v>56600</v>
      </c>
      <c r="G171" s="7">
        <f t="shared" si="22"/>
        <v>56538.08</v>
      </c>
      <c r="H171" s="7">
        <f aca="true" t="shared" si="27" ref="H171:I173">H172</f>
        <v>0</v>
      </c>
      <c r="I171" s="7">
        <f t="shared" si="27"/>
        <v>56538.08</v>
      </c>
    </row>
    <row r="172" spans="1:9" ht="12.75">
      <c r="A172" s="2" t="s">
        <v>266</v>
      </c>
      <c r="B172" s="12" t="s">
        <v>126</v>
      </c>
      <c r="C172" s="12" t="s">
        <v>38</v>
      </c>
      <c r="D172" s="7">
        <f t="shared" si="20"/>
        <v>56600</v>
      </c>
      <c r="E172" s="7">
        <f t="shared" si="26"/>
        <v>0</v>
      </c>
      <c r="F172" s="7">
        <f t="shared" si="26"/>
        <v>56600</v>
      </c>
      <c r="G172" s="7">
        <f t="shared" si="22"/>
        <v>56538.08</v>
      </c>
      <c r="H172" s="7">
        <f t="shared" si="27"/>
        <v>0</v>
      </c>
      <c r="I172" s="7">
        <f t="shared" si="27"/>
        <v>56538.08</v>
      </c>
    </row>
    <row r="173" spans="1:9" ht="12.75">
      <c r="A173" s="2" t="s">
        <v>60</v>
      </c>
      <c r="B173" s="12" t="s">
        <v>350</v>
      </c>
      <c r="C173" s="12" t="s">
        <v>107</v>
      </c>
      <c r="D173" s="7">
        <f t="shared" si="20"/>
        <v>56600</v>
      </c>
      <c r="E173" s="7">
        <f t="shared" si="26"/>
        <v>0</v>
      </c>
      <c r="F173" s="7">
        <f t="shared" si="26"/>
        <v>56600</v>
      </c>
      <c r="G173" s="7">
        <f t="shared" si="22"/>
        <v>56538.08</v>
      </c>
      <c r="H173" s="7">
        <f t="shared" si="27"/>
        <v>0</v>
      </c>
      <c r="I173" s="7">
        <f t="shared" si="27"/>
        <v>56538.08</v>
      </c>
    </row>
    <row r="174" spans="1:9" ht="12.75">
      <c r="A174" s="2" t="s">
        <v>157</v>
      </c>
      <c r="B174" s="12" t="s">
        <v>169</v>
      </c>
      <c r="C174" s="12" t="s">
        <v>65</v>
      </c>
      <c r="D174" s="7">
        <f t="shared" si="20"/>
        <v>56600</v>
      </c>
      <c r="E174" s="6">
        <v>0</v>
      </c>
      <c r="F174" s="6">
        <v>56600</v>
      </c>
      <c r="G174" s="7">
        <f t="shared" si="22"/>
        <v>56538.08</v>
      </c>
      <c r="H174" s="6"/>
      <c r="I174" s="6">
        <v>56538.08</v>
      </c>
    </row>
    <row r="175" spans="1:9" ht="12.75">
      <c r="A175" s="2" t="s">
        <v>57</v>
      </c>
      <c r="B175" s="12" t="s">
        <v>280</v>
      </c>
      <c r="C175" s="12" t="s">
        <v>138</v>
      </c>
      <c r="D175" s="7">
        <f t="shared" si="20"/>
        <v>0</v>
      </c>
      <c r="E175" s="7">
        <f aca="true" t="shared" si="28" ref="E175:F177">E176</f>
        <v>0</v>
      </c>
      <c r="F175" s="7">
        <f t="shared" si="28"/>
        <v>0</v>
      </c>
      <c r="G175" s="7">
        <f t="shared" si="22"/>
        <v>0</v>
      </c>
      <c r="H175" s="7">
        <f aca="true" t="shared" si="29" ref="H175:I177">H176</f>
        <v>0</v>
      </c>
      <c r="I175" s="7">
        <f t="shared" si="29"/>
        <v>0</v>
      </c>
    </row>
    <row r="176" spans="1:9" ht="12.75">
      <c r="A176" s="2" t="s">
        <v>308</v>
      </c>
      <c r="B176" s="12" t="s">
        <v>359</v>
      </c>
      <c r="C176" s="12" t="s">
        <v>38</v>
      </c>
      <c r="D176" s="7">
        <f t="shared" si="20"/>
        <v>0</v>
      </c>
      <c r="E176" s="7">
        <f t="shared" si="28"/>
        <v>0</v>
      </c>
      <c r="F176" s="7">
        <f t="shared" si="28"/>
        <v>0</v>
      </c>
      <c r="G176" s="7">
        <f t="shared" si="22"/>
        <v>0</v>
      </c>
      <c r="H176" s="7">
        <f t="shared" si="29"/>
        <v>0</v>
      </c>
      <c r="I176" s="7">
        <f t="shared" si="29"/>
        <v>0</v>
      </c>
    </row>
    <row r="177" spans="1:9" ht="12.75">
      <c r="A177" s="2" t="s">
        <v>93</v>
      </c>
      <c r="B177" s="12" t="s">
        <v>150</v>
      </c>
      <c r="C177" s="12" t="s">
        <v>107</v>
      </c>
      <c r="D177" s="7">
        <f t="shared" si="20"/>
        <v>0</v>
      </c>
      <c r="E177" s="7">
        <f t="shared" si="28"/>
        <v>0</v>
      </c>
      <c r="F177" s="7">
        <f t="shared" si="28"/>
        <v>0</v>
      </c>
      <c r="G177" s="7">
        <f t="shared" si="22"/>
        <v>0</v>
      </c>
      <c r="H177" s="7">
        <f t="shared" si="29"/>
        <v>0</v>
      </c>
      <c r="I177" s="7">
        <f t="shared" si="29"/>
        <v>0</v>
      </c>
    </row>
    <row r="178" spans="1:9" ht="12.75">
      <c r="A178" s="2" t="s">
        <v>114</v>
      </c>
      <c r="B178" s="12" t="s">
        <v>192</v>
      </c>
      <c r="C178" s="12" t="s">
        <v>43</v>
      </c>
      <c r="D178" s="7">
        <f t="shared" si="20"/>
        <v>0</v>
      </c>
      <c r="E178" s="6">
        <v>0</v>
      </c>
      <c r="F178" s="6">
        <v>0</v>
      </c>
      <c r="G178" s="7">
        <f t="shared" si="22"/>
        <v>0</v>
      </c>
      <c r="H178" s="6">
        <v>0</v>
      </c>
      <c r="I178" s="6">
        <v>0</v>
      </c>
    </row>
    <row r="179" spans="1:9" ht="12.75">
      <c r="A179" s="2" t="s">
        <v>124</v>
      </c>
      <c r="B179" s="12" t="s">
        <v>295</v>
      </c>
      <c r="C179" s="12" t="s">
        <v>287</v>
      </c>
      <c r="D179" s="7">
        <f t="shared" si="20"/>
        <v>0</v>
      </c>
      <c r="E179" s="6">
        <f>E180</f>
        <v>5700</v>
      </c>
      <c r="F179" s="6">
        <f>F180</f>
        <v>5700</v>
      </c>
      <c r="G179" s="7">
        <f t="shared" si="22"/>
        <v>0</v>
      </c>
      <c r="H179" s="6">
        <f>H180</f>
        <v>2850</v>
      </c>
      <c r="I179" s="6">
        <f>I180</f>
        <v>2850</v>
      </c>
    </row>
    <row r="180" spans="1:9" ht="12.75">
      <c r="A180" s="2" t="s">
        <v>396</v>
      </c>
      <c r="B180" s="12" t="s">
        <v>349</v>
      </c>
      <c r="C180" s="12" t="s">
        <v>38</v>
      </c>
      <c r="D180" s="7">
        <f t="shared" si="20"/>
        <v>0</v>
      </c>
      <c r="E180" s="7">
        <f>E183</f>
        <v>5700</v>
      </c>
      <c r="F180" s="7">
        <f>F183</f>
        <v>5700</v>
      </c>
      <c r="G180" s="7">
        <f t="shared" si="22"/>
        <v>0</v>
      </c>
      <c r="H180" s="7">
        <f>H183</f>
        <v>2850</v>
      </c>
      <c r="I180" s="7">
        <f>I183</f>
        <v>2850</v>
      </c>
    </row>
    <row r="181" spans="1:9" ht="12.75">
      <c r="A181" s="2" t="s">
        <v>258</v>
      </c>
      <c r="B181" s="12" t="s">
        <v>238</v>
      </c>
      <c r="C181" s="12" t="s">
        <v>82</v>
      </c>
      <c r="D181" s="7">
        <f t="shared" si="20"/>
        <v>0</v>
      </c>
      <c r="E181" s="7">
        <f>E185</f>
        <v>5700</v>
      </c>
      <c r="F181" s="7">
        <f>F185</f>
        <v>5700</v>
      </c>
      <c r="G181" s="7">
        <f t="shared" si="22"/>
        <v>0</v>
      </c>
      <c r="H181" s="7">
        <f>H185</f>
        <v>2850</v>
      </c>
      <c r="I181" s="7">
        <f>I185</f>
        <v>2850</v>
      </c>
    </row>
    <row r="182" spans="1:9" ht="12.75">
      <c r="A182" s="2" t="s">
        <v>71</v>
      </c>
      <c r="B182" s="12" t="s">
        <v>6</v>
      </c>
      <c r="C182" s="12" t="s">
        <v>404</v>
      </c>
      <c r="D182" s="7">
        <f t="shared" si="20"/>
        <v>0</v>
      </c>
      <c r="E182" s="7">
        <f>E186</f>
        <v>5700</v>
      </c>
      <c r="F182" s="7">
        <f>F186</f>
        <v>5700</v>
      </c>
      <c r="G182" s="7">
        <f t="shared" si="22"/>
        <v>0</v>
      </c>
      <c r="H182" s="7">
        <f>H186</f>
        <v>2850</v>
      </c>
      <c r="I182" s="7">
        <f>I186</f>
        <v>2850</v>
      </c>
    </row>
    <row r="183" spans="1:9" ht="12.75">
      <c r="A183" s="2" t="s">
        <v>186</v>
      </c>
      <c r="B183" s="12" t="s">
        <v>75</v>
      </c>
      <c r="C183" s="12" t="s">
        <v>346</v>
      </c>
      <c r="D183" s="7">
        <f t="shared" si="20"/>
        <v>0</v>
      </c>
      <c r="E183" s="7">
        <f aca="true" t="shared" si="30" ref="E183:F185">E184</f>
        <v>5700</v>
      </c>
      <c r="F183" s="7">
        <f t="shared" si="30"/>
        <v>5700</v>
      </c>
      <c r="G183" s="7">
        <f t="shared" si="22"/>
        <v>0</v>
      </c>
      <c r="H183" s="7">
        <f aca="true" t="shared" si="31" ref="H183:I185">H184</f>
        <v>2850</v>
      </c>
      <c r="I183" s="7">
        <f t="shared" si="31"/>
        <v>2850</v>
      </c>
    </row>
    <row r="184" spans="1:9" ht="12.75">
      <c r="A184" s="2" t="s">
        <v>338</v>
      </c>
      <c r="B184" s="12" t="s">
        <v>149</v>
      </c>
      <c r="C184" s="12" t="s">
        <v>38</v>
      </c>
      <c r="D184" s="7">
        <f t="shared" si="20"/>
        <v>0</v>
      </c>
      <c r="E184" s="7">
        <f t="shared" si="30"/>
        <v>5700</v>
      </c>
      <c r="F184" s="7">
        <f t="shared" si="30"/>
        <v>5700</v>
      </c>
      <c r="G184" s="7">
        <f t="shared" si="22"/>
        <v>0</v>
      </c>
      <c r="H184" s="7">
        <f t="shared" si="31"/>
        <v>2850</v>
      </c>
      <c r="I184" s="7">
        <f t="shared" si="31"/>
        <v>2850</v>
      </c>
    </row>
    <row r="185" spans="1:9" ht="12.75">
      <c r="A185" s="2" t="s">
        <v>173</v>
      </c>
      <c r="B185" s="12" t="s">
        <v>46</v>
      </c>
      <c r="C185" s="12" t="s">
        <v>82</v>
      </c>
      <c r="D185" s="7">
        <f t="shared" si="20"/>
        <v>0</v>
      </c>
      <c r="E185" s="7">
        <f t="shared" si="30"/>
        <v>5700</v>
      </c>
      <c r="F185" s="7">
        <f t="shared" si="30"/>
        <v>5700</v>
      </c>
      <c r="G185" s="7">
        <f t="shared" si="22"/>
        <v>0</v>
      </c>
      <c r="H185" s="7">
        <f t="shared" si="31"/>
        <v>2850</v>
      </c>
      <c r="I185" s="7">
        <f t="shared" si="31"/>
        <v>2850</v>
      </c>
    </row>
    <row r="186" spans="1:9" ht="12.75">
      <c r="A186" s="2" t="s">
        <v>402</v>
      </c>
      <c r="B186" s="12" t="s">
        <v>226</v>
      </c>
      <c r="C186" s="12" t="s">
        <v>404</v>
      </c>
      <c r="D186" s="7">
        <f t="shared" si="20"/>
        <v>0</v>
      </c>
      <c r="E186" s="6">
        <v>5700</v>
      </c>
      <c r="F186" s="6">
        <v>5700</v>
      </c>
      <c r="G186" s="7">
        <f t="shared" si="22"/>
        <v>0</v>
      </c>
      <c r="H186" s="6">
        <v>2850</v>
      </c>
      <c r="I186" s="6">
        <v>2850</v>
      </c>
    </row>
    <row r="187" spans="1:9" ht="12.75">
      <c r="A187" s="2" t="s">
        <v>237</v>
      </c>
      <c r="B187" s="12" t="s">
        <v>316</v>
      </c>
      <c r="C187" s="12" t="s">
        <v>88</v>
      </c>
      <c r="D187" s="7">
        <f t="shared" si="20"/>
        <v>-34800</v>
      </c>
      <c r="E187" s="6"/>
      <c r="F187" s="6">
        <f>SUM('[1]Лист1'!$E$8-F6)</f>
        <v>-34800</v>
      </c>
      <c r="G187" s="7">
        <f t="shared" si="22"/>
        <v>90336.17999999993</v>
      </c>
      <c r="H187" s="6"/>
      <c r="I187" s="6">
        <f>SUM('[1]Лист1'!$H$8-I6)</f>
        <v>90336.17999999993</v>
      </c>
    </row>
    <row r="188" spans="1:9" ht="12.75">
      <c r="A188" s="2" t="s">
        <v>278</v>
      </c>
      <c r="B188" s="12" t="s">
        <v>9</v>
      </c>
      <c r="C188" s="12" t="s">
        <v>13</v>
      </c>
      <c r="D188" s="6">
        <v>102633.65</v>
      </c>
      <c r="E188" s="6">
        <v>0</v>
      </c>
      <c r="F188" s="6">
        <v>102633.65</v>
      </c>
      <c r="G188" s="6">
        <v>102633.65</v>
      </c>
      <c r="H188" s="6">
        <v>0</v>
      </c>
      <c r="I188" s="6">
        <v>102633.65</v>
      </c>
    </row>
    <row r="189" spans="1:9" ht="12.75">
      <c r="A189" s="2" t="s">
        <v>437</v>
      </c>
      <c r="B189" s="12" t="s">
        <v>438</v>
      </c>
      <c r="C189" s="12" t="s">
        <v>337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</row>
    <row r="190" spans="1:9" ht="12.75">
      <c r="A190" s="2" t="s">
        <v>250</v>
      </c>
      <c r="B190" s="12" t="s">
        <v>52</v>
      </c>
      <c r="C190" s="12" t="s">
        <v>391</v>
      </c>
      <c r="D190" s="6">
        <f>SUM(D188-D189)</f>
        <v>102633.65</v>
      </c>
      <c r="E190" s="6">
        <v>0</v>
      </c>
      <c r="F190" s="6">
        <f>SUM(F188-F189)</f>
        <v>102633.65</v>
      </c>
      <c r="G190" s="6">
        <f>SUM(G188-G189)</f>
        <v>102633.65</v>
      </c>
      <c r="H190" s="6">
        <v>0</v>
      </c>
      <c r="I190" s="6">
        <f>SUM(I188-I189)</f>
        <v>102633.65</v>
      </c>
    </row>
    <row r="191" spans="1:9" ht="12.75">
      <c r="A191" s="2" t="s">
        <v>103</v>
      </c>
      <c r="B191" s="12" t="s">
        <v>216</v>
      </c>
      <c r="C191" s="12" t="s">
        <v>256</v>
      </c>
      <c r="D191" s="6">
        <f>SUM(D188+D187)</f>
        <v>67833.65</v>
      </c>
      <c r="E191" s="6">
        <v>0</v>
      </c>
      <c r="F191" s="6">
        <f>SUM(F188+F187)</f>
        <v>67833.65</v>
      </c>
      <c r="G191" s="6">
        <v>192969.83</v>
      </c>
      <c r="H191" s="6">
        <v>0</v>
      </c>
      <c r="I191" s="6">
        <f>SUM(I188+'[1]Лист1'!$H$8-I6)</f>
        <v>192969.82999999984</v>
      </c>
    </row>
    <row r="192" spans="1:9" ht="12.75">
      <c r="A192" s="2" t="s">
        <v>260</v>
      </c>
      <c r="B192" s="12" t="s">
        <v>23</v>
      </c>
      <c r="C192" s="12" t="s">
        <v>337</v>
      </c>
      <c r="D192" s="6">
        <v>0</v>
      </c>
      <c r="E192" s="6">
        <v>0</v>
      </c>
      <c r="F192" s="6">
        <v>0</v>
      </c>
      <c r="G192" s="6">
        <v>13995.58</v>
      </c>
      <c r="H192" s="6">
        <v>0</v>
      </c>
      <c r="I192" s="6">
        <v>13995.58</v>
      </c>
    </row>
    <row r="193" spans="1:9" ht="12.75">
      <c r="A193" s="2" t="s">
        <v>21</v>
      </c>
      <c r="B193" s="12" t="s">
        <v>261</v>
      </c>
      <c r="C193" s="12" t="s">
        <v>391</v>
      </c>
      <c r="D193" s="6">
        <f>SUM(D191-D192)</f>
        <v>67833.65</v>
      </c>
      <c r="E193" s="6">
        <v>0</v>
      </c>
      <c r="F193" s="6">
        <f>SUM(F191-F192)</f>
        <v>67833.65</v>
      </c>
      <c r="G193" s="6">
        <f>SUM(G191-G192)</f>
        <v>178974.25</v>
      </c>
      <c r="H193" s="6">
        <v>0</v>
      </c>
      <c r="I193" s="6">
        <f>SUM(I191-I192)</f>
        <v>178974.24999999985</v>
      </c>
    </row>
    <row r="194" spans="1:9" ht="12.75">
      <c r="A194" s="23" t="s">
        <v>298</v>
      </c>
      <c r="B194" s="19"/>
      <c r="C194" s="19"/>
      <c r="D194" s="19"/>
      <c r="E194" s="19"/>
      <c r="F194" s="19"/>
      <c r="G194" s="19"/>
      <c r="H194" s="19"/>
      <c r="I194" s="19"/>
    </row>
    <row r="195" spans="1:9" ht="15">
      <c r="A195" s="25" t="s">
        <v>406</v>
      </c>
      <c r="B195" s="25"/>
      <c r="C195" s="25"/>
      <c r="D195" s="10"/>
      <c r="E195" s="10"/>
      <c r="F195" s="11"/>
      <c r="G195" s="28" t="s">
        <v>440</v>
      </c>
      <c r="H195" s="28"/>
      <c r="I195" s="3"/>
    </row>
    <row r="196" spans="1:9" ht="12.75">
      <c r="A196" s="26" t="s">
        <v>298</v>
      </c>
      <c r="B196" s="26"/>
      <c r="C196" s="26"/>
      <c r="D196" s="11"/>
      <c r="E196" s="11"/>
      <c r="F196" s="11"/>
      <c r="G196" s="29" t="s">
        <v>408</v>
      </c>
      <c r="H196" s="29"/>
      <c r="I196" s="3"/>
    </row>
    <row r="197" spans="1:9" ht="15">
      <c r="A197" s="27" t="s">
        <v>407</v>
      </c>
      <c r="B197" s="27"/>
      <c r="C197" s="27"/>
      <c r="D197" s="10"/>
      <c r="E197" s="10"/>
      <c r="F197" s="11"/>
      <c r="G197" s="28" t="s">
        <v>441</v>
      </c>
      <c r="H197" s="28"/>
      <c r="I197" s="3"/>
    </row>
    <row r="198" spans="1:9" ht="12.75">
      <c r="A198" s="5" t="s">
        <v>298</v>
      </c>
      <c r="B198" s="3"/>
      <c r="C198" s="3"/>
      <c r="D198" s="3"/>
      <c r="E198" s="3"/>
      <c r="F198" s="3"/>
      <c r="G198" s="24" t="s">
        <v>408</v>
      </c>
      <c r="H198" s="24"/>
      <c r="I198" s="3"/>
    </row>
    <row r="199" spans="1:9" ht="15">
      <c r="A199" s="4"/>
      <c r="B199" s="3"/>
      <c r="C199" s="3"/>
      <c r="D199" s="3"/>
      <c r="E199" s="3"/>
      <c r="F199" s="3"/>
      <c r="G199" s="3"/>
      <c r="H199" s="3"/>
      <c r="I199" s="3"/>
    </row>
  </sheetData>
  <sheetProtection insertRows="0"/>
  <mergeCells count="13">
    <mergeCell ref="G198:H198"/>
    <mergeCell ref="A195:C195"/>
    <mergeCell ref="A196:C196"/>
    <mergeCell ref="A197:C197"/>
    <mergeCell ref="G195:H195"/>
    <mergeCell ref="G197:H197"/>
    <mergeCell ref="G196:H196"/>
    <mergeCell ref="F194:I194"/>
    <mergeCell ref="A1:I1"/>
    <mergeCell ref="A2:I2"/>
    <mergeCell ref="A3:I3"/>
    <mergeCell ref="A4:I4"/>
    <mergeCell ref="A194:E194"/>
  </mergeCells>
  <printOptions/>
  <pageMargins left="0.2362204724409449" right="0.15748031496062992" top="0.4330708661417323" bottom="0.15748031496062992" header="0.15748031496062992" footer="0.19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2015-10-01T13:58:15Z</cp:lastPrinted>
  <dcterms:created xsi:type="dcterms:W3CDTF">2014-02-19T04:42:24Z</dcterms:created>
  <dcterms:modified xsi:type="dcterms:W3CDTF">2015-10-01T13:58:32Z</dcterms:modified>
  <cp:category/>
  <cp:version/>
  <cp:contentType/>
  <cp:contentStatus/>
</cp:coreProperties>
</file>